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IJA\Documents\IZVRŠENJE FINANCIJSKOG PLANA 01.01.- 30.06.2024. OŠ Bartola Kašića, Vinkovci\"/>
    </mc:Choice>
  </mc:AlternateContent>
  <bookViews>
    <workbookView xWindow="0" yWindow="0" windowWidth="23040" windowHeight="9876" tabRatio="796"/>
  </bookViews>
  <sheets>
    <sheet name="8.  programska klasifikacija " sheetId="1" r:id="rId1"/>
    <sheet name="7. izvještaj po organizacijskoj" sheetId="2" r:id="rId2"/>
    <sheet name="6. RN FIN" sheetId="3" r:id="rId3"/>
    <sheet name="5. RN FIN" sheetId="4" r:id="rId4"/>
    <sheet name="4. RASHODI POO FUNKCIJSKOJ" sheetId="5" r:id="rId5"/>
    <sheet name="3. RASHODI PO IZVORIMA" sheetId="6" r:id="rId6"/>
    <sheet name="2. PRIH I RASH PO EKONOMSKOJ" sheetId="7" r:id="rId7"/>
    <sheet name="1. NASLOVNA" sheetId="8" r:id="rId8"/>
    <sheet name="List1" sheetId="9" r:id="rId9"/>
    <sheet name="List2" sheetId="10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6" l="1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16" i="6"/>
  <c r="P17" i="6"/>
  <c r="P18" i="6"/>
  <c r="P19" i="6"/>
  <c r="P20" i="6"/>
  <c r="P21" i="6"/>
  <c r="P22" i="6"/>
  <c r="P23" i="6"/>
  <c r="P24" i="6"/>
  <c r="P29" i="6"/>
  <c r="P30" i="6"/>
  <c r="P16" i="6"/>
  <c r="S38" i="7" l="1"/>
  <c r="S9" i="2"/>
  <c r="S10" i="2"/>
  <c r="S11" i="2"/>
  <c r="S8" i="2"/>
  <c r="Q9" i="2"/>
  <c r="Q10" i="2"/>
  <c r="Q11" i="2"/>
  <c r="Q8" i="2"/>
  <c r="M178" i="1"/>
  <c r="Q178" i="1" s="1"/>
  <c r="M171" i="1"/>
  <c r="Q171" i="1" s="1"/>
  <c r="M167" i="1"/>
  <c r="M159" i="1"/>
  <c r="Q159" i="1" s="1"/>
  <c r="M152" i="1"/>
  <c r="Q152" i="1" s="1"/>
  <c r="M148" i="1"/>
  <c r="Q148" i="1" s="1"/>
  <c r="M144" i="1"/>
  <c r="M136" i="1"/>
  <c r="Q136" i="1" s="1"/>
  <c r="M116" i="1"/>
  <c r="M94" i="1"/>
  <c r="M63" i="1"/>
  <c r="M58" i="1"/>
  <c r="M54" i="1"/>
  <c r="M50" i="1"/>
  <c r="N29" i="1"/>
  <c r="M25" i="1"/>
  <c r="M16" i="1"/>
  <c r="Q16" i="1" s="1"/>
  <c r="M13" i="1"/>
  <c r="Q13" i="1" s="1"/>
  <c r="S33" i="1"/>
  <c r="S8" i="1"/>
  <c r="S9" i="1"/>
  <c r="S10" i="1"/>
  <c r="S11" i="1"/>
  <c r="S12" i="1"/>
  <c r="S16" i="1"/>
  <c r="S17" i="1"/>
  <c r="S20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3" i="1"/>
  <c r="S54" i="1"/>
  <c r="S55" i="1"/>
  <c r="S56" i="1"/>
  <c r="S57" i="1"/>
  <c r="S62" i="1"/>
  <c r="S63" i="1"/>
  <c r="S64" i="1"/>
  <c r="S65" i="1"/>
  <c r="S66" i="1"/>
  <c r="S67" i="1"/>
  <c r="S68" i="1"/>
  <c r="S69" i="1"/>
  <c r="S70" i="1"/>
  <c r="S71" i="1"/>
  <c r="S73" i="1"/>
  <c r="S74" i="1"/>
  <c r="S75" i="1"/>
  <c r="S76" i="1"/>
  <c r="S77" i="1"/>
  <c r="S78" i="1"/>
  <c r="S79" i="1"/>
  <c r="S82" i="1"/>
  <c r="S83" i="1"/>
  <c r="S86" i="1"/>
  <c r="S87" i="1"/>
  <c r="S88" i="1"/>
  <c r="S94" i="1"/>
  <c r="S95" i="1"/>
  <c r="S99" i="1"/>
  <c r="S100" i="1"/>
  <c r="S105" i="1"/>
  <c r="S108" i="1"/>
  <c r="S110" i="1"/>
  <c r="S111" i="1"/>
  <c r="S114" i="1"/>
  <c r="S115" i="1"/>
  <c r="S116" i="1"/>
  <c r="S117" i="1"/>
  <c r="S118" i="1"/>
  <c r="S120" i="1"/>
  <c r="S122" i="1"/>
  <c r="S125" i="1"/>
  <c r="S126" i="1"/>
  <c r="S129" i="1"/>
  <c r="S132" i="1"/>
  <c r="S133" i="1"/>
  <c r="S134" i="1"/>
  <c r="S135" i="1"/>
  <c r="S136" i="1"/>
  <c r="S137" i="1"/>
  <c r="S138" i="1"/>
  <c r="S141" i="1"/>
  <c r="S142" i="1"/>
  <c r="S7" i="1"/>
  <c r="Q160" i="1"/>
  <c r="Q161" i="1"/>
  <c r="Q162" i="1"/>
  <c r="Q163" i="1"/>
  <c r="Q164" i="1"/>
  <c r="Q165" i="1"/>
  <c r="Q166" i="1"/>
  <c r="Q167" i="1"/>
  <c r="Q168" i="1"/>
  <c r="Q169" i="1"/>
  <c r="Q170" i="1"/>
  <c r="Q172" i="1"/>
  <c r="Q173" i="1"/>
  <c r="Q174" i="1"/>
  <c r="Q175" i="1"/>
  <c r="Q176" i="1"/>
  <c r="Q177" i="1"/>
  <c r="Q179" i="1"/>
  <c r="Q180" i="1"/>
  <c r="Q181" i="1"/>
  <c r="Q182" i="1"/>
  <c r="Q183" i="1"/>
  <c r="Q184" i="1"/>
  <c r="Q145" i="1"/>
  <c r="Q146" i="1"/>
  <c r="Q147" i="1"/>
  <c r="Q149" i="1"/>
  <c r="Q150" i="1"/>
  <c r="Q151" i="1"/>
  <c r="Q153" i="1"/>
  <c r="Q154" i="1"/>
  <c r="Q155" i="1"/>
  <c r="Q156" i="1"/>
  <c r="Q157" i="1"/>
  <c r="Q158" i="1"/>
  <c r="Q123" i="1"/>
  <c r="Q127" i="1"/>
  <c r="Q129" i="1"/>
  <c r="Q130" i="1"/>
  <c r="Q131" i="1"/>
  <c r="Q132" i="1"/>
  <c r="Q133" i="1"/>
  <c r="Q134" i="1"/>
  <c r="Q135" i="1"/>
  <c r="Q137" i="1"/>
  <c r="Q138" i="1"/>
  <c r="Q139" i="1"/>
  <c r="Q140" i="1"/>
  <c r="Q141" i="1"/>
  <c r="Q142" i="1"/>
  <c r="Q143" i="1"/>
  <c r="Q144" i="1"/>
  <c r="Q99" i="1"/>
  <c r="Q100" i="1"/>
  <c r="Q101" i="1"/>
  <c r="Q102" i="1"/>
  <c r="Q103" i="1"/>
  <c r="Q104" i="1"/>
  <c r="Q105" i="1"/>
  <c r="Q106" i="1"/>
  <c r="Q108" i="1"/>
  <c r="Q109" i="1"/>
  <c r="Q110" i="1"/>
  <c r="Q111" i="1"/>
  <c r="Q112" i="1"/>
  <c r="Q113" i="1"/>
  <c r="Q114" i="1"/>
  <c r="Q115" i="1"/>
  <c r="Q116" i="1"/>
  <c r="Q117" i="1"/>
  <c r="Q120" i="1"/>
  <c r="Q121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1" i="1"/>
  <c r="Q82" i="1"/>
  <c r="Q83" i="1"/>
  <c r="Q84" i="1"/>
  <c r="Q85" i="1"/>
  <c r="Q86" i="1"/>
  <c r="Q87" i="1"/>
  <c r="Q88" i="1"/>
  <c r="Q89" i="1"/>
  <c r="Q92" i="1"/>
  <c r="Q93" i="1"/>
  <c r="Q94" i="1"/>
  <c r="Q95" i="1"/>
  <c r="Q96" i="1"/>
  <c r="Q97" i="1"/>
  <c r="Q15" i="1"/>
  <c r="Q17" i="1"/>
  <c r="Q18" i="1"/>
  <c r="Q19" i="1"/>
  <c r="Q20" i="1"/>
  <c r="Q21" i="1"/>
  <c r="Q22" i="1"/>
  <c r="Q23" i="1"/>
  <c r="Q24" i="1"/>
  <c r="Q25" i="1"/>
  <c r="Q26" i="1"/>
  <c r="Q27" i="1"/>
  <c r="Q14" i="1"/>
  <c r="Q12" i="1"/>
  <c r="Q11" i="1"/>
  <c r="Q9" i="1"/>
  <c r="Q10" i="1"/>
  <c r="Q8" i="1"/>
  <c r="Q7" i="1"/>
  <c r="S144" i="7" l="1"/>
  <c r="S145" i="7"/>
  <c r="S146" i="7"/>
  <c r="S147" i="7"/>
  <c r="S148" i="7"/>
  <c r="S149" i="7"/>
  <c r="S150" i="7"/>
  <c r="S151" i="7"/>
  <c r="S152" i="7"/>
  <c r="S153" i="7"/>
  <c r="S154" i="7"/>
  <c r="P146" i="7"/>
  <c r="S143" i="7"/>
  <c r="P143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P102" i="7"/>
  <c r="P103" i="7"/>
  <c r="P104" i="7"/>
  <c r="P105" i="7"/>
  <c r="P106" i="7"/>
  <c r="P107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8" i="7"/>
  <c r="S101" i="7"/>
  <c r="P101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4" i="7"/>
  <c r="P85" i="7"/>
  <c r="P86" i="7"/>
  <c r="P87" i="7"/>
  <c r="P88" i="7"/>
  <c r="S60" i="7"/>
  <c r="P60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9" i="7"/>
  <c r="S40" i="7"/>
  <c r="S41" i="7"/>
  <c r="S42" i="7"/>
  <c r="S43" i="7"/>
  <c r="S44" i="7"/>
  <c r="S45" i="7"/>
  <c r="S46" i="7"/>
  <c r="S17" i="7"/>
  <c r="P39" i="7"/>
  <c r="P36" i="7"/>
  <c r="P37" i="7"/>
  <c r="P32" i="7"/>
  <c r="P33" i="7"/>
  <c r="P34" i="7"/>
  <c r="P29" i="7"/>
  <c r="P30" i="7"/>
  <c r="P31" i="7"/>
  <c r="P18" i="7"/>
  <c r="P19" i="7"/>
  <c r="P20" i="7"/>
  <c r="P24" i="7"/>
  <c r="P25" i="7"/>
  <c r="P17" i="7"/>
  <c r="L11" i="8"/>
  <c r="L14" i="8"/>
  <c r="L15" i="8"/>
  <c r="K11" i="8"/>
  <c r="K14" i="8"/>
  <c r="S45" i="6"/>
  <c r="S46" i="6"/>
  <c r="S47" i="6"/>
  <c r="S48" i="6"/>
  <c r="S49" i="6"/>
  <c r="S50" i="6"/>
  <c r="S51" i="6"/>
  <c r="S52" i="6"/>
  <c r="S53" i="6"/>
  <c r="S54" i="6"/>
  <c r="S56" i="6"/>
  <c r="S57" i="6"/>
  <c r="S58" i="6"/>
  <c r="S59" i="6"/>
  <c r="S60" i="6"/>
  <c r="P45" i="6"/>
  <c r="P46" i="6"/>
  <c r="P47" i="6"/>
  <c r="P48" i="6"/>
  <c r="P49" i="6"/>
  <c r="P50" i="6"/>
  <c r="P51" i="6"/>
  <c r="P52" i="6"/>
  <c r="P56" i="6"/>
  <c r="P57" i="6"/>
  <c r="P58" i="6"/>
  <c r="P59" i="6"/>
  <c r="S44" i="6"/>
  <c r="P44" i="6"/>
  <c r="P17" i="5"/>
  <c r="P18" i="5"/>
  <c r="P19" i="5"/>
  <c r="M17" i="5"/>
  <c r="M18" i="5"/>
  <c r="M19" i="5"/>
  <c r="M20" i="5"/>
  <c r="M21" i="5"/>
  <c r="M22" i="5"/>
  <c r="P16" i="5"/>
  <c r="M16" i="5"/>
  <c r="L10" i="4"/>
  <c r="L11" i="4"/>
  <c r="L12" i="4"/>
  <c r="L13" i="4"/>
  <c r="L14" i="4"/>
  <c r="L15" i="4"/>
  <c r="L16" i="4"/>
  <c r="L17" i="4"/>
  <c r="L9" i="4"/>
  <c r="K10" i="4"/>
  <c r="K11" i="4"/>
  <c r="K12" i="4"/>
  <c r="K13" i="4"/>
  <c r="K14" i="4"/>
  <c r="K15" i="4"/>
  <c r="K16" i="4"/>
  <c r="K17" i="4"/>
  <c r="K9" i="4"/>
  <c r="I11" i="3"/>
  <c r="I12" i="3"/>
  <c r="I13" i="3"/>
  <c r="I14" i="3"/>
  <c r="I10" i="3"/>
  <c r="H11" i="3"/>
  <c r="H12" i="3"/>
  <c r="H13" i="3"/>
  <c r="H14" i="3"/>
  <c r="H10" i="3"/>
  <c r="I13" i="8" l="1"/>
  <c r="L24" i="7"/>
  <c r="K24" i="7"/>
  <c r="J24" i="7"/>
  <c r="K36" i="7"/>
  <c r="L36" i="7"/>
  <c r="J36" i="7"/>
  <c r="J13" i="8"/>
  <c r="H13" i="8"/>
  <c r="G13" i="8"/>
  <c r="J10" i="8"/>
  <c r="L10" i="8" s="1"/>
  <c r="H10" i="8"/>
  <c r="H16" i="8" s="1"/>
  <c r="G10" i="8"/>
  <c r="K13" i="8" l="1"/>
  <c r="L13" i="8"/>
  <c r="G16" i="8"/>
  <c r="I16" i="8"/>
  <c r="K10" i="8"/>
  <c r="L16" i="8" l="1"/>
  <c r="K16" i="8"/>
</calcChain>
</file>

<file path=xl/sharedStrings.xml><?xml version="1.0" encoding="utf-8"?>
<sst xmlns="http://schemas.openxmlformats.org/spreadsheetml/2006/main" count="1022" uniqueCount="364">
  <si>
    <t/>
  </si>
  <si>
    <t>PROR. KORISNIK 10039 O.Š. BARTOLA KAŠIĆA, VINKOVCI</t>
  </si>
  <si>
    <t>1001</t>
  </si>
  <si>
    <t>Program: PLAN RAZVOJNIH PROGRAMA</t>
  </si>
  <si>
    <t>0912</t>
  </si>
  <si>
    <t>K100117</t>
  </si>
  <si>
    <t>Kapitalni projekt: KAPITALNO ULAGANJE U OSNOVNO ŠKOLSTVO</t>
  </si>
  <si>
    <t>Izvor 1. Opći prihodi i primici</t>
  </si>
  <si>
    <t>45</t>
  </si>
  <si>
    <t>Rashodi za dodatna ulaganja na nefinancijskoj imovini</t>
  </si>
  <si>
    <t>4511</t>
  </si>
  <si>
    <t>Dodatna ulaganja na građevinskim objektima</t>
  </si>
  <si>
    <t>Izvor 3. Vlastiti prihodi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</si>
  <si>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</si>
  <si>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</si>
  <si>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</si>
  <si>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</si>
  <si>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</si>
  <si>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</si>
  <si>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</si>
  <si>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</si>
  <si>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</si>
  <si>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</si>
  <si>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</si>
  <si>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</si>
  <si>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</si>
  <si>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</si>
  <si>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4241</t>
  </si>
  <si>
    <t>Knjige</t>
  </si>
  <si>
    <t>Izvor 5. Pomoći</t>
  </si>
  <si>
    <t>1002</t>
  </si>
  <si>
    <t>Program: TEKUĆI PROGRAMI</t>
  </si>
  <si>
    <t>A100208</t>
  </si>
  <si>
    <t>Aktivnost: STRUČNO, ADMINISTRATIVNO I TEHNIČKO OSOBLJE</t>
  </si>
  <si>
    <t>31</t>
  </si>
  <si>
    <t>Rashodi za zaposlene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</si>
  <si>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</si>
  <si>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</si>
  <si>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</si>
  <si>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</si>
  <si>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</si>
  <si>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</si>
  <si>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</si>
  <si>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</si>
  <si>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</si>
  <si>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</si>
  <si>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</si>
  <si>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</si>
  <si>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</si>
  <si>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</si>
  <si>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3211</t>
  </si>
  <si>
    <t>Službena putovanja</t>
  </si>
  <si>
    <t>3212</t>
  </si>
  <si>
    <t>Naknade za prijevoz, za rad na terenu i odvojeni život</t>
  </si>
  <si>
    <t>3295</t>
  </si>
  <si>
    <t>Pristojbe i naknade</t>
  </si>
  <si>
    <t>3296</t>
  </si>
  <si>
    <t>Troškovi sudskih postupaka</t>
  </si>
  <si>
    <t>34</t>
  </si>
  <si>
    <t>Financijski rashodi</t>
  </si>
  <si>
    <t>3433</t>
  </si>
  <si>
    <t>Zatezne kamate</t>
  </si>
  <si>
    <t>Izvor 6. Donacije</t>
  </si>
  <si>
    <t>A100209</t>
  </si>
  <si>
    <t>Aktivnost: TEKUĆE I INVESTICIJSKO ODRŽAVANJE</t>
  </si>
  <si>
    <t>3224</t>
  </si>
  <si>
    <t>Materijal i dijelovi za tekuće i investicijsko održavanje</t>
  </si>
  <si>
    <t>3232</t>
  </si>
  <si>
    <t>Usluge tekućeg i investicijskog održavanja</t>
  </si>
  <si>
    <t>A100210</t>
  </si>
  <si>
    <t>Aktivnost: OPĆI POSLOVI USTANOVA OSNOVNOG ŠKOLSTVA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</si>
  <si>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</si>
  <si>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</si>
  <si>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</si>
  <si>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</si>
  <si>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</si>
  <si>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</si>
  <si>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</si>
  <si>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</si>
  <si>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</si>
  <si>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</si>
  <si>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</si>
  <si>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</si>
  <si>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</si>
  <si>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</si>
  <si>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</si>
  <si>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</si>
  <si>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</si>
  <si>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</si>
  <si>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</si>
  <si>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</si>
  <si>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</si>
  <si>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</si>
  <si>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</si>
  <si>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</si>
  <si>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</si>
  <si>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</si>
  <si>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</si>
  <si>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</si>
  <si>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</si>
  <si>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</si>
  <si>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</si>
  <si>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</si>
  <si>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</si>
  <si>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</si>
  <si>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</si>
  <si>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</si>
  <si>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3299</t>
  </si>
  <si>
    <t>Ostali nespomenuti rashodi poslovanja</t>
  </si>
  <si>
    <t>3431</t>
  </si>
  <si>
    <t>Bankarske usluge i usluge platnog prometa</t>
  </si>
  <si>
    <t>37</t>
  </si>
  <si>
    <t>Naknade građanima i kućanstvima na temelju osiguranja i druge naknade</t>
  </si>
  <si>
    <t>3722</t>
  </si>
  <si>
    <t>Naknade građanima i kućanstvima u naravi</t>
  </si>
  <si>
    <t>41</t>
  </si>
  <si>
    <t>Rashodi za nabavu neproizvedene dugotrajne imovine</t>
  </si>
  <si>
    <t>4111</t>
  </si>
  <si>
    <t>Zemljište</t>
  </si>
  <si>
    <t>38</t>
  </si>
  <si>
    <t>Ostali rashodi</t>
  </si>
  <si>
    <t>3812</t>
  </si>
  <si>
    <t>Tekuće donacije u naravi</t>
  </si>
  <si>
    <t>A100248</t>
  </si>
  <si>
    <t>Aktivnost: MEDNI DANI</t>
  </si>
  <si>
    <t>A100268</t>
  </si>
  <si>
    <t>Aktivnost: SHEMA ŠKOLSKOG VOĆA 2023/2024</t>
  </si>
  <si>
    <t>A100269</t>
  </si>
  <si>
    <t>Aktivnost: POMOĆNIK U NASTAVI 2023/2024</t>
  </si>
  <si>
    <t>Organizacijska klasifikacija</t>
  </si>
  <si>
    <t>Izvori</t>
  </si>
  <si>
    <t>Funkcijska</t>
  </si>
  <si>
    <t>Projekt/Aktivnost</t>
  </si>
  <si>
    <t>VRSTA RASHODA I IZDATAKA</t>
  </si>
  <si>
    <t>Izvršenje 2023 €</t>
  </si>
  <si>
    <t>Indeks 3/2</t>
  </si>
  <si>
    <t>1</t>
  </si>
  <si>
    <t>2</t>
  </si>
  <si>
    <t>3</t>
  </si>
  <si>
    <t>4</t>
  </si>
  <si>
    <t>UKUPNO RASHODI I IZDATCI</t>
  </si>
  <si>
    <t>RAZDJEL 004 UPRAVNI ODJEL DRUŠTVENIH DJELATNOSTI</t>
  </si>
  <si>
    <t>BROJČANA OZNAKA I NAZIV</t>
  </si>
  <si>
    <t>GLAVA 00405 OSNOVNO ŠKOLSTVO</t>
  </si>
  <si>
    <t>IZVJEŠTAJ RAČUNA FINANCIRANJA PREMA IZVORIMA FINANCIRANJA</t>
  </si>
  <si>
    <t xml:space="preserve">OSTVARENJE/IZVRŠENJE 
1.-6.2023. </t>
  </si>
  <si>
    <t>INDEKS</t>
  </si>
  <si>
    <t>INDEKS**</t>
  </si>
  <si>
    <t>6=5/2*100</t>
  </si>
  <si>
    <t>7=5/4*100</t>
  </si>
  <si>
    <t>UKUPNO PRIMICI</t>
  </si>
  <si>
    <t>1 Opći prihodi i primici</t>
  </si>
  <si>
    <t>11 Opći prihodi i primici</t>
  </si>
  <si>
    <t>12 Sredstva učešća za pomoći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</si>
  <si>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</si>
  <si>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</si>
  <si>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</si>
  <si>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</si>
  <si>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</si>
  <si>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</si>
  <si>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</si>
  <si>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</si>
  <si>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</si>
  <si>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</si>
  <si>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</si>
  <si>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…</t>
  </si>
  <si>
    <t>I. OPĆI DIO</t>
  </si>
  <si>
    <t>RAČUN PRIHODA I RASHODA</t>
  </si>
  <si>
    <t>IZVJEŠTAJ O PRIHODIMA I RASHODIMA PREMA EKONOMSKOJ KLASIFIKCIJI</t>
  </si>
  <si>
    <t>Račun iz računskog plana</t>
  </si>
  <si>
    <t>Vrsta prihoda / primitka</t>
  </si>
  <si>
    <t>Index (5/1)</t>
  </si>
  <si>
    <t>Index (5/4)</t>
  </si>
  <si>
    <t>SVEUKUPNO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</si>
  <si>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</si>
  <si>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</si>
  <si>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</si>
  <si>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</si>
  <si>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</si>
  <si>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</si>
  <si>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</si>
  <si>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</si>
  <si>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</si>
  <si>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</si>
  <si>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0,00</t>
  </si>
  <si>
    <t>638</t>
  </si>
  <si>
    <t>Pomoći temeljem prijenosa EU sredstava</t>
  </si>
  <si>
    <t>-</t>
  </si>
  <si>
    <t>6381</t>
  </si>
  <si>
    <t>Tekuće pomoći temeljem prijenosa EU sredstava</t>
  </si>
  <si>
    <t>Prijsnos između proračunskih korisnika istog proračuna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</si>
  <si>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</si>
  <si>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</si>
  <si>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</si>
  <si>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</si>
  <si>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</si>
  <si>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</si>
  <si>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</si>
  <si>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</si>
  <si>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</si>
  <si>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</si>
  <si>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</si>
  <si>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</si>
  <si>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</si>
  <si>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</si>
  <si>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</si>
  <si>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</si>
  <si>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</si>
  <si>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</si>
  <si>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6632</t>
  </si>
  <si>
    <t>Kapitalne donacije</t>
  </si>
  <si>
    <t xml:space="preserve">Prihodi iz nadležnog proračuna i od HZZO-a na temelju ugovornih obveza </t>
  </si>
  <si>
    <t>Prihodi iz nadležnog proračuna za financiranje redovne djelatnosti proračunskih korisnika</t>
  </si>
  <si>
    <t>Prihodi iz nadležnog proračuna za financiranje rashoda redovnog poslovanja</t>
  </si>
  <si>
    <t>68</t>
  </si>
  <si>
    <t>Kazne, upravne mjere i ostali prihodi</t>
  </si>
  <si>
    <t>683</t>
  </si>
  <si>
    <t>Ostali prihodi</t>
  </si>
  <si>
    <t>6831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</si>
  <si>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</si>
  <si>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</si>
  <si>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</si>
  <si>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</si>
  <si>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</si>
  <si>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</si>
  <si>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</si>
  <si>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</si>
  <si>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Vrsta rashoda / izdatka</t>
  </si>
  <si>
    <t>SVEUKUPNO RASHODI / IZDACI</t>
  </si>
  <si>
    <t>Rashodi poslovanja</t>
  </si>
  <si>
    <t>311</t>
  </si>
  <si>
    <t>Plaće (Bruto)</t>
  </si>
  <si>
    <t>312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</si>
  <si>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</si>
  <si>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</si>
  <si>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</si>
  <si>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</si>
  <si>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</si>
  <si>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</si>
  <si>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</si>
  <si>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</si>
  <si>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</si>
  <si>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329</t>
  </si>
  <si>
    <t>343</t>
  </si>
  <si>
    <t>Ostali financijski rashodi</t>
  </si>
  <si>
    <t>372</t>
  </si>
  <si>
    <t>Ostale naknade građanima i kućanstvima iz proračuna</t>
  </si>
  <si>
    <t>381</t>
  </si>
  <si>
    <t>Rashodi za nabavu nefinancijske imovine</t>
  </si>
  <si>
    <t>411</t>
  </si>
  <si>
    <t>Materijalna imovina - prirodna bogatstva</t>
  </si>
  <si>
    <t>421</t>
  </si>
  <si>
    <t>Građevinski objekti</t>
  </si>
  <si>
    <t>4214</t>
  </si>
  <si>
    <t>Ostali građevinski objekti</t>
  </si>
  <si>
    <t>422</t>
  </si>
  <si>
    <t>Postrojenja i oprema</t>
  </si>
  <si>
    <t>424</t>
  </si>
  <si>
    <t>Knjige, umjetnička djela i ostale izložbene vrijednosti</t>
  </si>
  <si>
    <t>451</t>
  </si>
  <si>
    <t>Stranica 4</t>
  </si>
  <si>
    <t xml:space="preserve"> od 4</t>
  </si>
  <si>
    <t>SAŽETAK  RAČUNA PRIHODA I RASHODA I  RAČUNA FINANCIRANJA</t>
  </si>
  <si>
    <t>SAŽETAK 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</si>
  <si>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</si>
  <si>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</si>
  <si>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</si>
  <si>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</si>
  <si>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</si>
  <si>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</si>
  <si>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</si>
  <si>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</si>
  <si>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</si>
  <si>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</si>
  <si>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</si>
  <si>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</si>
  <si>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</si>
  <si>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Izvještaj o rashodima prema funkcijskoj klasifikaciji</t>
  </si>
  <si>
    <t>Index (3/1)</t>
  </si>
  <si>
    <t>Index (3/2)</t>
  </si>
  <si>
    <t>Funkcijska klasifikacija  09</t>
  </si>
  <si>
    <t>Obrazovanje</t>
  </si>
  <si>
    <t>Funkcijska klasifikacija  091</t>
  </si>
  <si>
    <t>Predškolsko i osnovno obrazovanje</t>
  </si>
  <si>
    <t>Funkcijska klasifikacija  0912</t>
  </si>
  <si>
    <t>Osnovno obrazovanje</t>
  </si>
  <si>
    <t>Funkcijska klasifikacija  10</t>
  </si>
  <si>
    <t>Socijalna zaštita</t>
  </si>
  <si>
    <t>Funkcijska klasifikacija  107</t>
  </si>
  <si>
    <t>Socijalna pomoć stanovništvu koje nije obuhvaćeno redovnim socijalnim programima</t>
  </si>
  <si>
    <t>Funkcijska klasifikacija  1070</t>
  </si>
  <si>
    <t>IZVJEŠTAJ O PRIHODIMA I RASHODIMA PREMA IZVORU FINANCIRANJA</t>
  </si>
  <si>
    <t>Korisnik  906</t>
  </si>
  <si>
    <t>O.Š. BARTOLA KAŠIĆA, VINKOVCI</t>
  </si>
  <si>
    <t>Izvor  1.</t>
  </si>
  <si>
    <t>Opći prihodi i primici</t>
  </si>
  <si>
    <t>Izvor  1.1.</t>
  </si>
  <si>
    <t>Opći prihodi i primici (nenamjenski)</t>
  </si>
  <si>
    <t>Izvor  1.2.</t>
  </si>
  <si>
    <t>Decentralizirana funckija - osnovno školstvo</t>
  </si>
  <si>
    <t>Izvor  3.</t>
  </si>
  <si>
    <t>Vlastiti prihodi</t>
  </si>
  <si>
    <t>Izvor  3.1.</t>
  </si>
  <si>
    <t>Vlastiti prihodi proračunskih korisnika</t>
  </si>
  <si>
    <t>Izvor  5.</t>
  </si>
  <si>
    <t>Pomoći</t>
  </si>
  <si>
    <t>Izvor  5.1.</t>
  </si>
  <si>
    <t>Tekuće pomoći iz državnog proračuna</t>
  </si>
  <si>
    <t>Izvor  5.2.</t>
  </si>
  <si>
    <t>Tekuće pomoći iz županijskog proračuna</t>
  </si>
  <si>
    <t>Izvor  5.3.</t>
  </si>
  <si>
    <t>Kapitalne pomoći iz državnog proračuna</t>
  </si>
  <si>
    <t>Izvor  5.8.</t>
  </si>
  <si>
    <t>Pomoći iz državnog proračuna temeljem prijenosa EU sredstava</t>
  </si>
  <si>
    <t>Izvor  5.9.</t>
  </si>
  <si>
    <t>Fond</t>
  </si>
  <si>
    <t>Izvor  6.</t>
  </si>
  <si>
    <t>Donacije</t>
  </si>
  <si>
    <t>Izvor  6.1.</t>
  </si>
  <si>
    <t>Izvor  5.4.</t>
  </si>
  <si>
    <t>Kapitalne pomoći iz županijskog proračuna</t>
  </si>
  <si>
    <t>Prihodi iz nadležnog proračuna za fin. nef. Imovine</t>
  </si>
  <si>
    <t xml:space="preserve">OSTVARENJE/IZVRŠENJE 
1.-6.2024. </t>
  </si>
  <si>
    <t>IZVORNI PLAN ILI REBALANS 2024.*</t>
  </si>
  <si>
    <t>TEKUĆI PLAN 2024.*</t>
  </si>
  <si>
    <t>za razdoblje od: 01.01.2024 do: 30.06.2024</t>
  </si>
  <si>
    <t>Izvršenje 2023 (1) (€)</t>
  </si>
  <si>
    <t>Izvorni plan 2024. (2) (€)</t>
  </si>
  <si>
    <t>Izmjene plana 2024. (3) (€)</t>
  </si>
  <si>
    <t>Tekući plan 2024. (4) (€)</t>
  </si>
  <si>
    <t>Izvršenje 2024. (5) (€)</t>
  </si>
  <si>
    <t>Izvršenje 2023. (1) (€)</t>
  </si>
  <si>
    <t>za razdoblje od: 01.01.2024. do: 30.06.2024.</t>
  </si>
  <si>
    <t>Izvršenje 2024. (3) (€)</t>
  </si>
  <si>
    <t>Izvršenje 2023.€</t>
  </si>
  <si>
    <t>Izvršenje 2024 €</t>
  </si>
  <si>
    <t>IZVJEŠTAJ PO PROGRAMSKOJ KLASIFIKACIJI 01.01.-30.06.2024.</t>
  </si>
  <si>
    <t>1.</t>
  </si>
  <si>
    <t>Izvor 6.4.</t>
  </si>
  <si>
    <t>Donacije trgovačkih društava</t>
  </si>
  <si>
    <t>Izvor  6.4.</t>
  </si>
  <si>
    <t>Donacije trgovačjih društava</t>
  </si>
  <si>
    <t>01.01.-30.06.2024.</t>
  </si>
  <si>
    <t>A100277</t>
  </si>
  <si>
    <t>Aktivnost: SHEMA ŠKOLSKOG VOĆA 2024/2025</t>
  </si>
  <si>
    <t>A100276</t>
  </si>
  <si>
    <t>Aktivnost: POMOĆNIK U NASTAVI 2024/2025.</t>
  </si>
  <si>
    <t>Indeks 3/1</t>
  </si>
  <si>
    <t xml:space="preserve">SAŽETAK  RAČUNA PRIHODA I RASHODA I  RAČUNA FINANCIRANJA  </t>
  </si>
  <si>
    <t xml:space="preserve">IZVJEŠTAJ </t>
  </si>
  <si>
    <t>PO</t>
  </si>
  <si>
    <t xml:space="preserve">ORGANIZACIJSKOJ </t>
  </si>
  <si>
    <t>KLASIFIKACIJI</t>
  </si>
  <si>
    <t>OŠ BARTOLA KAŠIĆA, VINKOVCI</t>
  </si>
  <si>
    <t>RASHODI I IZDACI</t>
  </si>
  <si>
    <t>IZVORNI PLAN  2024.*</t>
  </si>
  <si>
    <t>FIN. PLAN REBALANS II 2024.*</t>
  </si>
  <si>
    <t>Fin. plan rebalans II 2024. (4) (€)</t>
  </si>
  <si>
    <t>Fin. plan rebalans II 2024. (2) (€)</t>
  </si>
  <si>
    <t>FIN.PLAN REBALANS II 2024.*</t>
  </si>
  <si>
    <t>Fin.plan rebalans II 2024. (4) (€)</t>
  </si>
  <si>
    <t>TEKUĆI PLAN 2024.**</t>
  </si>
  <si>
    <t xml:space="preserve">OSTVARENJE/IZVRŠENJE 
1.-6.2024 </t>
  </si>
  <si>
    <t>Plan rebalans II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</si>
</sst>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9"/>
      <color rgb="FF000000"/>
      <name val="Arimo"/>
      <family val="2"/>
    </font>
    <font>
      <b/>
      <sz val="8"/>
      <color rgb="FFFFFFFF"/>
      <name val="Arimo"/>
      <family val="2"/>
    </font>
    <font>
      <b/>
      <sz val="9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6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Arimo"/>
      <family val="2"/>
    </font>
  </fonts>
  <fills count="32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FFFF00"/>
        <bgColor indexed="64"/>
      </patternFill>
    </fill>
    <fill>
      <patternFill patternType="solid">
        <fgColor rgb="FF5BADFF"/>
      </patternFill>
    </fill>
    <fill>
      <patternFill patternType="solid">
        <fgColor rgb="FF64CDFF"/>
      </patternFill>
    </fill>
    <fill>
      <patternFill patternType="solid">
        <fgColor rgb="FFB9E9FF"/>
      </patternFill>
    </fill>
    <fill>
      <patternFill patternType="solid">
        <fgColor rgb="FFA3C9B9"/>
      </patternFill>
    </fill>
    <fill>
      <patternFill patternType="solid">
        <fgColor rgb="FFFEDE01"/>
      </patternFill>
    </fill>
    <fill>
      <patternFill patternType="solid">
        <fgColor rgb="FFFFEE75"/>
      </patternFill>
    </fill>
    <fill>
      <patternFill patternType="solid">
        <fgColor rgb="FF5BADFF"/>
        <bgColor indexed="64"/>
      </patternFill>
    </fill>
    <fill>
      <patternFill patternType="solid">
        <fgColor rgb="FF64CDFF"/>
        <bgColor indexed="64"/>
      </patternFill>
    </fill>
    <fill>
      <patternFill patternType="solid">
        <fgColor rgb="FFB9E9FF"/>
        <bgColor indexed="64"/>
      </patternFill>
    </fill>
    <fill>
      <patternFill patternType="solid">
        <fgColor rgb="FFA3C9B9"/>
        <bgColor indexed="64"/>
      </patternFill>
    </fill>
    <fill>
      <patternFill patternType="solid">
        <fgColor rgb="FFFEDE01"/>
        <bgColor indexed="64"/>
      </patternFill>
    </fill>
    <fill>
      <patternFill patternType="solid">
        <fgColor rgb="FFFFEE7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9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6" fillId="8" borderId="1" xfId="0" applyNumberFormat="1" applyFon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9" fillId="8" borderId="1" xfId="0" quotePrefix="1" applyFont="1" applyFill="1" applyBorder="1" applyAlignment="1">
      <alignment horizontal="left" vertical="center" wrapText="1" indent="1"/>
    </xf>
    <xf numFmtId="0" fontId="9" fillId="8" borderId="1" xfId="0" applyFont="1" applyFill="1" applyBorder="1" applyAlignment="1">
      <alignment horizontal="left" vertical="center" indent="1"/>
    </xf>
    <xf numFmtId="0" fontId="8" fillId="7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1" xfId="0" quotePrefix="1" applyFont="1" applyFill="1" applyBorder="1" applyAlignment="1">
      <alignment horizontal="left" vertical="center"/>
    </xf>
    <xf numFmtId="0" fontId="10" fillId="8" borderId="1" xfId="0" quotePrefix="1" applyFont="1" applyFill="1" applyBorder="1" applyAlignment="1">
      <alignment horizontal="left" vertical="center" wrapText="1"/>
    </xf>
    <xf numFmtId="0" fontId="9" fillId="8" borderId="1" xfId="0" quotePrefix="1" applyFont="1" applyFill="1" applyBorder="1" applyAlignment="1">
      <alignment horizontal="left" vertical="center"/>
    </xf>
    <xf numFmtId="0" fontId="9" fillId="8" borderId="1" xfId="0" quotePrefix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left" vertical="center"/>
    </xf>
    <xf numFmtId="0" fontId="0" fillId="9" borderId="0" xfId="0" applyFill="1" applyAlignment="1" applyProtection="1">
      <alignment wrapText="1"/>
      <protection locked="0"/>
    </xf>
    <xf numFmtId="0" fontId="13" fillId="9" borderId="0" xfId="0" applyFont="1" applyFill="1" applyAlignment="1">
      <alignment horizontal="right" vertical="top" wrapText="1"/>
    </xf>
    <xf numFmtId="0" fontId="13" fillId="9" borderId="0" xfId="0" applyFont="1" applyFill="1" applyAlignment="1">
      <alignment horizontal="left" vertical="top" wrapText="1"/>
    </xf>
    <xf numFmtId="0" fontId="18" fillId="0" borderId="0" xfId="0" applyFont="1" applyAlignment="1">
      <alignment wrapText="1"/>
    </xf>
    <xf numFmtId="0" fontId="22" fillId="0" borderId="0" xfId="0" applyFont="1"/>
    <xf numFmtId="0" fontId="10" fillId="7" borderId="3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horizontal="left" wrapText="1"/>
    </xf>
    <xf numFmtId="0" fontId="25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12" fillId="9" borderId="0" xfId="0" applyFont="1" applyFill="1" applyAlignment="1">
      <alignment horizontal="left" vertical="center" wrapText="1"/>
    </xf>
    <xf numFmtId="0" fontId="0" fillId="0" borderId="0" xfId="0"/>
    <xf numFmtId="0" fontId="13" fillId="17" borderId="0" xfId="0" applyFont="1" applyFill="1" applyAlignment="1">
      <alignment horizontal="left" vertical="center" wrapText="1"/>
    </xf>
    <xf numFmtId="0" fontId="27" fillId="9" borderId="0" xfId="0" applyFont="1" applyFill="1" applyAlignment="1" applyProtection="1">
      <alignment wrapText="1"/>
      <protection locked="0"/>
    </xf>
    <xf numFmtId="0" fontId="0" fillId="0" borderId="0" xfId="0"/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0" fontId="0" fillId="7" borderId="0" xfId="0" applyFill="1"/>
    <xf numFmtId="0" fontId="0" fillId="25" borderId="0" xfId="0" applyFill="1" applyAlignment="1">
      <alignment horizontal="left"/>
    </xf>
    <xf numFmtId="0" fontId="0" fillId="25" borderId="0" xfId="0" applyFill="1"/>
    <xf numFmtId="0" fontId="28" fillId="25" borderId="0" xfId="0" applyFont="1" applyFill="1" applyAlignment="1">
      <alignment horizontal="left"/>
    </xf>
    <xf numFmtId="2" fontId="0" fillId="0" borderId="0" xfId="0" applyNumberFormat="1"/>
    <xf numFmtId="2" fontId="0" fillId="9" borderId="0" xfId="0" applyNumberFormat="1" applyFill="1" applyAlignment="1" applyProtection="1">
      <alignment wrapText="1"/>
      <protection locked="0"/>
    </xf>
    <xf numFmtId="4" fontId="0" fillId="0" borderId="0" xfId="0" applyNumberFormat="1"/>
    <xf numFmtId="4" fontId="28" fillId="0" borderId="0" xfId="0" applyNumberFormat="1" applyFont="1"/>
    <xf numFmtId="4" fontId="28" fillId="30" borderId="0" xfId="0" applyNumberFormat="1" applyFont="1" applyFill="1"/>
    <xf numFmtId="4" fontId="29" fillId="30" borderId="0" xfId="0" applyNumberFormat="1" applyFont="1" applyFill="1" applyAlignment="1">
      <alignment horizontal="center" wrapText="1"/>
    </xf>
    <xf numFmtId="4" fontId="29" fillId="30" borderId="0" xfId="0" applyNumberFormat="1" applyFont="1" applyFill="1" applyAlignment="1">
      <alignment horizontal="center"/>
    </xf>
    <xf numFmtId="4" fontId="28" fillId="29" borderId="0" xfId="0" applyNumberFormat="1" applyFont="1" applyFill="1"/>
    <xf numFmtId="4" fontId="28" fillId="28" borderId="0" xfId="0" applyNumberFormat="1" applyFont="1" applyFill="1"/>
    <xf numFmtId="4" fontId="28" fillId="26" borderId="0" xfId="0" applyNumberFormat="1" applyFont="1" applyFill="1"/>
    <xf numFmtId="4" fontId="28" fillId="27" borderId="0" xfId="0" applyNumberFormat="1" applyFont="1" applyFill="1"/>
    <xf numFmtId="4" fontId="0" fillId="25" borderId="0" xfId="0" applyNumberFormat="1" applyFill="1" applyAlignment="1">
      <alignment horizontal="right"/>
    </xf>
    <xf numFmtId="4" fontId="0" fillId="25" borderId="0" xfId="0" applyNumberFormat="1" applyFill="1"/>
    <xf numFmtId="4" fontId="29" fillId="30" borderId="0" xfId="0" applyNumberFormat="1" applyFont="1" applyFill="1" applyAlignment="1">
      <alignment horizontal="center" vertical="center" wrapText="1"/>
    </xf>
    <xf numFmtId="4" fontId="28" fillId="31" borderId="0" xfId="0" applyNumberFormat="1" applyFont="1" applyFill="1"/>
    <xf numFmtId="4" fontId="0" fillId="9" borderId="0" xfId="0" applyNumberFormat="1" applyFill="1" applyAlignment="1" applyProtection="1">
      <alignment wrapText="1"/>
      <protection locked="0"/>
    </xf>
    <xf numFmtId="4" fontId="16" fillId="10" borderId="0" xfId="0" applyNumberFormat="1" applyFont="1" applyFill="1" applyAlignment="1">
      <alignment horizontal="right" vertical="center" wrapText="1"/>
    </xf>
    <xf numFmtId="4" fontId="13" fillId="12" borderId="0" xfId="0" applyNumberFormat="1" applyFont="1" applyFill="1" applyAlignment="1">
      <alignment horizontal="right" vertical="center" wrapText="1"/>
    </xf>
    <xf numFmtId="4" fontId="16" fillId="18" borderId="0" xfId="0" applyNumberFormat="1" applyFont="1" applyFill="1" applyAlignment="1">
      <alignment horizontal="right" vertical="center" wrapText="1"/>
    </xf>
    <xf numFmtId="4" fontId="13" fillId="13" borderId="0" xfId="0" applyNumberFormat="1" applyFont="1" applyFill="1" applyAlignment="1">
      <alignment horizontal="right" vertical="center" wrapText="1"/>
    </xf>
    <xf numFmtId="4" fontId="16" fillId="19" borderId="0" xfId="0" applyNumberFormat="1" applyFont="1" applyFill="1" applyAlignment="1">
      <alignment horizontal="right" vertical="center" wrapText="1"/>
    </xf>
    <xf numFmtId="4" fontId="13" fillId="14" borderId="0" xfId="0" applyNumberFormat="1" applyFont="1" applyFill="1" applyAlignment="1">
      <alignment horizontal="right" vertical="center" wrapText="1"/>
    </xf>
    <xf numFmtId="4" fontId="16" fillId="20" borderId="0" xfId="0" applyNumberFormat="1" applyFont="1" applyFill="1" applyAlignment="1">
      <alignment horizontal="right" vertical="center" wrapText="1"/>
    </xf>
    <xf numFmtId="4" fontId="13" fillId="15" borderId="0" xfId="0" applyNumberFormat="1" applyFont="1" applyFill="1" applyAlignment="1">
      <alignment horizontal="right" vertical="center" wrapText="1"/>
    </xf>
    <xf numFmtId="4" fontId="13" fillId="16" borderId="0" xfId="0" applyNumberFormat="1" applyFont="1" applyFill="1" applyAlignment="1">
      <alignment horizontal="right" vertical="center" wrapText="1"/>
    </xf>
    <xf numFmtId="4" fontId="13" fillId="17" borderId="0" xfId="0" applyNumberFormat="1" applyFont="1" applyFill="1" applyAlignment="1">
      <alignment horizontal="right" vertical="center" wrapText="1"/>
    </xf>
    <xf numFmtId="4" fontId="12" fillId="9" borderId="0" xfId="0" applyNumberFormat="1" applyFont="1" applyFill="1" applyAlignment="1">
      <alignment horizontal="center" vertical="center" wrapText="1"/>
    </xf>
    <xf numFmtId="4" fontId="12" fillId="9" borderId="0" xfId="0" applyNumberFormat="1" applyFont="1" applyFill="1" applyAlignment="1">
      <alignment horizontal="right" vertical="center" wrapText="1"/>
    </xf>
    <xf numFmtId="4" fontId="22" fillId="9" borderId="0" xfId="0" applyNumberFormat="1" applyFont="1" applyFill="1" applyAlignment="1" applyProtection="1">
      <alignment wrapText="1"/>
      <protection locked="0"/>
    </xf>
    <xf numFmtId="4" fontId="12" fillId="11" borderId="0" xfId="0" applyNumberFormat="1" applyFont="1" applyFill="1" applyAlignment="1">
      <alignment horizontal="right" vertical="center" wrapText="1"/>
    </xf>
    <xf numFmtId="4" fontId="13" fillId="9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wrapText="1"/>
    </xf>
    <xf numFmtId="4" fontId="11" fillId="0" borderId="6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right" vertical="center"/>
    </xf>
    <xf numFmtId="4" fontId="8" fillId="0" borderId="1" xfId="0" quotePrefix="1" applyNumberFormat="1" applyFont="1" applyBorder="1" applyAlignment="1">
      <alignment horizontal="center" vertical="center" wrapText="1"/>
    </xf>
    <xf numFmtId="4" fontId="8" fillId="8" borderId="1" xfId="0" applyNumberFormat="1" applyFont="1" applyFill="1" applyBorder="1" applyAlignment="1">
      <alignment horizontal="center" vertical="center" wrapText="1"/>
    </xf>
    <xf numFmtId="4" fontId="21" fillId="0" borderId="1" xfId="0" quotePrefix="1" applyNumberFormat="1" applyFont="1" applyBorder="1" applyAlignment="1">
      <alignment horizontal="center" vertical="center" wrapText="1"/>
    </xf>
    <xf numFmtId="4" fontId="21" fillId="8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8" borderId="1" xfId="0" applyNumberFormat="1" applyFont="1" applyFill="1" applyBorder="1" applyAlignment="1">
      <alignment horizontal="right"/>
    </xf>
    <xf numFmtId="4" fontId="23" fillId="0" borderId="0" xfId="0" applyNumberFormat="1" applyFont="1" applyAlignment="1">
      <alignment horizontal="center" vertical="center" wrapText="1"/>
    </xf>
    <xf numFmtId="4" fontId="6" fillId="0" borderId="0" xfId="0" applyNumberFormat="1" applyFont="1"/>
    <xf numFmtId="4" fontId="7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 vertical="top" wrapText="1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2" fillId="24" borderId="0" xfId="0" applyFont="1" applyFill="1" applyAlignment="1">
      <alignment horizontal="left"/>
    </xf>
    <xf numFmtId="0" fontId="0" fillId="24" borderId="0" xfId="0" applyFill="1"/>
    <xf numFmtId="4" fontId="2" fillId="24" borderId="0" xfId="0" applyNumberFormat="1" applyFont="1" applyFill="1" applyAlignment="1">
      <alignment horizontal="right"/>
    </xf>
    <xf numFmtId="4" fontId="0" fillId="24" borderId="0" xfId="0" applyNumberFormat="1" applyFill="1"/>
    <xf numFmtId="4" fontId="0" fillId="24" borderId="0" xfId="0" applyNumberFormat="1" applyFill="1" applyAlignment="1">
      <alignment horizontal="right"/>
    </xf>
    <xf numFmtId="4" fontId="0" fillId="27" borderId="0" xfId="0" applyNumberFormat="1" applyFill="1" applyAlignment="1">
      <alignment horizontal="right"/>
    </xf>
    <xf numFmtId="4" fontId="0" fillId="27" borderId="0" xfId="0" applyNumberFormat="1" applyFill="1"/>
    <xf numFmtId="0" fontId="1" fillId="4" borderId="0" xfId="0" applyFont="1" applyFill="1" applyAlignment="1">
      <alignment horizontal="left"/>
    </xf>
    <xf numFmtId="4" fontId="1" fillId="4" borderId="0" xfId="0" applyNumberFormat="1" applyFont="1" applyFill="1" applyAlignment="1">
      <alignment horizontal="right"/>
    </xf>
    <xf numFmtId="0" fontId="1" fillId="26" borderId="0" xfId="0" applyFont="1" applyFill="1" applyAlignment="1">
      <alignment horizontal="left"/>
    </xf>
    <xf numFmtId="0" fontId="0" fillId="26" borderId="0" xfId="0" applyFill="1"/>
    <xf numFmtId="4" fontId="1" fillId="26" borderId="0" xfId="0" applyNumberFormat="1" applyFont="1" applyFill="1" applyAlignment="1">
      <alignment horizontal="right"/>
    </xf>
    <xf numFmtId="4" fontId="0" fillId="26" borderId="0" xfId="0" applyNumberFormat="1" applyFill="1"/>
    <xf numFmtId="4" fontId="0" fillId="26" borderId="0" xfId="0" applyNumberFormat="1" applyFill="1" applyAlignment="1">
      <alignment horizontal="right"/>
    </xf>
    <xf numFmtId="4" fontId="0" fillId="25" borderId="0" xfId="0" applyNumberFormat="1" applyFill="1" applyAlignment="1">
      <alignment horizontal="right"/>
    </xf>
    <xf numFmtId="4" fontId="0" fillId="25" borderId="0" xfId="0" applyNumberFormat="1" applyFill="1"/>
    <xf numFmtId="4" fontId="0" fillId="28" borderId="0" xfId="0" applyNumberFormat="1" applyFill="1" applyAlignment="1">
      <alignment horizontal="right"/>
    </xf>
    <xf numFmtId="4" fontId="0" fillId="28" borderId="0" xfId="0" applyNumberFormat="1" applyFill="1"/>
    <xf numFmtId="0" fontId="1" fillId="5" borderId="0" xfId="0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center"/>
    </xf>
    <xf numFmtId="49" fontId="0" fillId="0" borderId="0" xfId="0" applyNumberFormat="1"/>
    <xf numFmtId="0" fontId="3" fillId="6" borderId="0" xfId="0" applyFont="1" applyFill="1" applyAlignment="1">
      <alignment horizontal="left"/>
    </xf>
    <xf numFmtId="4" fontId="2" fillId="28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3" fillId="6" borderId="0" xfId="0" applyNumberFormat="1" applyFont="1" applyFill="1" applyAlignment="1">
      <alignment horizontal="right"/>
    </xf>
    <xf numFmtId="0" fontId="1" fillId="28" borderId="0" xfId="0" applyFont="1" applyFill="1" applyAlignment="1">
      <alignment horizontal="left"/>
    </xf>
    <xf numFmtId="0" fontId="0" fillId="28" borderId="0" xfId="0" applyFill="1"/>
    <xf numFmtId="0" fontId="1" fillId="5" borderId="0" xfId="0" applyFont="1" applyFill="1" applyAlignment="1">
      <alignment horizontal="left"/>
    </xf>
    <xf numFmtId="4" fontId="1" fillId="28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2" fontId="1" fillId="5" borderId="0" xfId="0" applyNumberFormat="1" applyFont="1" applyFill="1" applyAlignment="1">
      <alignment horizontal="center"/>
    </xf>
    <xf numFmtId="2" fontId="0" fillId="0" borderId="0" xfId="0" applyNumberFormat="1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2" fontId="3" fillId="6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31" borderId="0" xfId="0" applyNumberFormat="1" applyFont="1" applyFill="1" applyAlignment="1">
      <alignment horizontal="right"/>
    </xf>
    <xf numFmtId="4" fontId="0" fillId="31" borderId="0" xfId="0" applyNumberFormat="1" applyFill="1"/>
    <xf numFmtId="0" fontId="7" fillId="0" borderId="0" xfId="0" applyFont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left" vertical="top" wrapText="1"/>
    </xf>
    <xf numFmtId="4" fontId="13" fillId="9" borderId="0" xfId="0" applyNumberFormat="1" applyFont="1" applyFill="1" applyAlignment="1">
      <alignment horizontal="right" vertical="top" wrapText="1"/>
    </xf>
    <xf numFmtId="0" fontId="13" fillId="9" borderId="0" xfId="0" applyFont="1" applyFill="1" applyAlignment="1">
      <alignment horizontal="left" vertical="center" wrapText="1"/>
    </xf>
    <xf numFmtId="4" fontId="13" fillId="9" borderId="0" xfId="0" applyNumberFormat="1" applyFont="1" applyFill="1" applyAlignment="1">
      <alignment horizontal="right" vertical="center" wrapText="1"/>
    </xf>
    <xf numFmtId="0" fontId="0" fillId="9" borderId="5" xfId="0" applyFill="1" applyBorder="1" applyAlignment="1" applyProtection="1">
      <alignment wrapText="1"/>
      <protection locked="0"/>
    </xf>
    <xf numFmtId="0" fontId="13" fillId="13" borderId="0" xfId="0" applyFont="1" applyFill="1" applyAlignment="1">
      <alignment horizontal="left" vertical="center" wrapText="1"/>
    </xf>
    <xf numFmtId="4" fontId="13" fillId="13" borderId="0" xfId="0" applyNumberFormat="1" applyFont="1" applyFill="1" applyAlignment="1">
      <alignment horizontal="right" vertical="center" wrapText="1"/>
    </xf>
    <xf numFmtId="4" fontId="16" fillId="19" borderId="0" xfId="0" applyNumberFormat="1" applyFont="1" applyFill="1" applyAlignment="1">
      <alignment horizontal="right" vertical="center" wrapText="1"/>
    </xf>
    <xf numFmtId="0" fontId="13" fillId="14" borderId="0" xfId="0" applyFont="1" applyFill="1" applyAlignment="1">
      <alignment horizontal="left" vertical="center" wrapText="1"/>
    </xf>
    <xf numFmtId="4" fontId="13" fillId="14" borderId="0" xfId="0" applyNumberFormat="1" applyFont="1" applyFill="1" applyAlignment="1">
      <alignment horizontal="right" vertical="center" wrapText="1"/>
    </xf>
    <xf numFmtId="4" fontId="16" fillId="20" borderId="0" xfId="0" applyNumberFormat="1" applyFont="1" applyFill="1" applyAlignment="1">
      <alignment horizontal="right" vertical="center" wrapText="1"/>
    </xf>
    <xf numFmtId="4" fontId="13" fillId="20" borderId="0" xfId="0" applyNumberFormat="1" applyFont="1" applyFill="1" applyAlignment="1">
      <alignment horizontal="right" vertical="center" wrapText="1"/>
    </xf>
    <xf numFmtId="0" fontId="13" fillId="12" borderId="0" xfId="0" applyFont="1" applyFill="1" applyAlignment="1">
      <alignment horizontal="left" vertical="center" wrapText="1"/>
    </xf>
    <xf numFmtId="4" fontId="13" fillId="12" borderId="0" xfId="0" applyNumberFormat="1" applyFont="1" applyFill="1" applyAlignment="1">
      <alignment horizontal="right" vertical="center" wrapText="1"/>
    </xf>
    <xf numFmtId="4" fontId="16" fillId="18" borderId="0" xfId="0" applyNumberFormat="1" applyFont="1" applyFill="1" applyAlignment="1">
      <alignment horizontal="right" vertical="center" wrapText="1"/>
    </xf>
    <xf numFmtId="4" fontId="13" fillId="19" borderId="0" xfId="0" applyNumberFormat="1" applyFont="1" applyFill="1" applyAlignment="1">
      <alignment horizontal="right" vertical="center" wrapText="1"/>
    </xf>
    <xf numFmtId="4" fontId="12" fillId="9" borderId="0" xfId="0" applyNumberFormat="1" applyFont="1" applyFill="1" applyAlignment="1">
      <alignment horizontal="center" vertical="center" wrapText="1"/>
    </xf>
    <xf numFmtId="0" fontId="16" fillId="10" borderId="0" xfId="0" applyFont="1" applyFill="1" applyAlignment="1">
      <alignment horizontal="left" vertical="center" wrapText="1"/>
    </xf>
    <xf numFmtId="4" fontId="16" fillId="10" borderId="0" xfId="0" applyNumberFormat="1" applyFont="1" applyFill="1" applyAlignment="1">
      <alignment horizontal="right" vertical="center" wrapText="1"/>
    </xf>
    <xf numFmtId="0" fontId="12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left" vertical="top" wrapText="1"/>
    </xf>
    <xf numFmtId="4" fontId="13" fillId="9" borderId="0" xfId="0" applyNumberFormat="1" applyFont="1" applyFill="1" applyAlignment="1">
      <alignment horizontal="left" vertical="top" wrapText="1"/>
    </xf>
    <xf numFmtId="4" fontId="31" fillId="23" borderId="0" xfId="0" applyNumberFormat="1" applyFont="1" applyFill="1" applyAlignment="1">
      <alignment horizontal="right" vertical="center" wrapText="1"/>
    </xf>
    <xf numFmtId="0" fontId="13" fillId="9" borderId="0" xfId="0" applyFont="1" applyFill="1" applyAlignment="1">
      <alignment horizontal="right" vertical="top" wrapText="1"/>
    </xf>
    <xf numFmtId="0" fontId="13" fillId="17" borderId="0" xfId="0" applyFont="1" applyFill="1" applyAlignment="1">
      <alignment horizontal="left" vertical="center" wrapText="1"/>
    </xf>
    <xf numFmtId="4" fontId="13" fillId="17" borderId="0" xfId="0" applyNumberFormat="1" applyFont="1" applyFill="1" applyAlignment="1">
      <alignment horizontal="right" vertical="center" wrapText="1"/>
    </xf>
    <xf numFmtId="0" fontId="13" fillId="16" borderId="0" xfId="0" applyFont="1" applyFill="1" applyAlignment="1">
      <alignment horizontal="left" vertical="center" wrapText="1"/>
    </xf>
    <xf numFmtId="4" fontId="13" fillId="16" borderId="0" xfId="0" applyNumberFormat="1" applyFont="1" applyFill="1" applyAlignment="1">
      <alignment horizontal="right" vertical="center" wrapText="1"/>
    </xf>
    <xf numFmtId="4" fontId="31" fillId="22" borderId="0" xfId="0" applyNumberFormat="1" applyFont="1" applyFill="1" applyAlignment="1">
      <alignment horizontal="right" vertical="center" wrapText="1"/>
    </xf>
    <xf numFmtId="4" fontId="13" fillId="23" borderId="0" xfId="0" applyNumberFormat="1" applyFont="1" applyFill="1" applyAlignment="1">
      <alignment horizontal="right" vertical="center" wrapText="1"/>
    </xf>
    <xf numFmtId="4" fontId="31" fillId="21" borderId="0" xfId="0" applyNumberFormat="1" applyFont="1" applyFill="1" applyAlignment="1">
      <alignment horizontal="right" vertical="center" wrapText="1"/>
    </xf>
    <xf numFmtId="4" fontId="13" fillId="22" borderId="0" xfId="0" applyNumberFormat="1" applyFont="1" applyFill="1" applyAlignment="1">
      <alignment horizontal="right" vertical="center" wrapText="1"/>
    </xf>
    <xf numFmtId="0" fontId="13" fillId="15" borderId="0" xfId="0" applyFont="1" applyFill="1" applyAlignment="1">
      <alignment horizontal="left" vertical="center" wrapText="1"/>
    </xf>
    <xf numFmtId="4" fontId="13" fillId="15" borderId="0" xfId="0" applyNumberFormat="1" applyFont="1" applyFill="1" applyAlignment="1">
      <alignment horizontal="right" vertical="center" wrapText="1"/>
    </xf>
    <xf numFmtId="4" fontId="13" fillId="21" borderId="0" xfId="0" applyNumberFormat="1" applyFont="1" applyFill="1" applyAlignment="1">
      <alignment horizontal="right" vertical="center" wrapText="1"/>
    </xf>
    <xf numFmtId="0" fontId="26" fillId="9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4" fontId="12" fillId="9" borderId="0" xfId="0" applyNumberFormat="1" applyFont="1" applyFill="1" applyAlignment="1">
      <alignment horizontal="right" vertical="center" wrapText="1"/>
    </xf>
    <xf numFmtId="4" fontId="0" fillId="9" borderId="0" xfId="0" applyNumberFormat="1" applyFill="1" applyAlignment="1" applyProtection="1">
      <alignment horizontal="center" wrapText="1"/>
      <protection locked="0"/>
    </xf>
    <xf numFmtId="4" fontId="30" fillId="9" borderId="0" xfId="0" applyNumberFormat="1" applyFont="1" applyFill="1" applyAlignment="1">
      <alignment horizontal="right" vertical="center" wrapText="1"/>
    </xf>
    <xf numFmtId="0" fontId="0" fillId="9" borderId="0" xfId="0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4" fillId="7" borderId="2" xfId="0" quotePrefix="1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vertical="center" wrapText="1"/>
    </xf>
    <xf numFmtId="0" fontId="2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21" fillId="0" borderId="1" xfId="0" quotePrefix="1" applyFont="1" applyBorder="1" applyAlignment="1">
      <alignment horizontal="center" wrapText="1"/>
    </xf>
    <xf numFmtId="0" fontId="21" fillId="0" borderId="2" xfId="0" quotePrefix="1" applyFont="1" applyBorder="1" applyAlignment="1">
      <alignment horizontal="center" wrapText="1"/>
    </xf>
    <xf numFmtId="0" fontId="4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3" xfId="0" quotePrefix="1" applyFont="1" applyBorder="1" applyAlignment="1">
      <alignment horizontal="center" wrapText="1"/>
    </xf>
    <xf numFmtId="0" fontId="8" fillId="0" borderId="4" xfId="0" quotePrefix="1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A3C9B9"/>
      <color rgb="FFFEDE01"/>
      <color rgb="FFFFEE75"/>
      <color rgb="FF9999FF"/>
      <color rgb="FF969696"/>
      <color rgb="FFFF9900"/>
      <color rgb="FFFFFF99"/>
      <color rgb="FF8EA9DB"/>
      <color rgb="FFB9E9FF"/>
      <color rgb="FF64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4"/>
  <sheetViews>
    <sheetView tabSelected="1" workbookViewId="0">
      <selection activeCell="M6" sqref="M6:N6"/>
    </sheetView>
  </sheetViews>
  <sheetFormatPr defaultRowHeight="14.4"/>
  <cols>
    <col min="11" max="18" width="9.109375" style="46"/>
    <col min="19" max="19" width="13.88671875" style="47" customWidth="1"/>
  </cols>
  <sheetData>
    <row r="1" spans="1:19">
      <c r="H1" t="s">
        <v>336</v>
      </c>
    </row>
    <row r="2" spans="1:19">
      <c r="I2" t="s">
        <v>354</v>
      </c>
    </row>
    <row r="3" spans="1:19">
      <c r="A3" s="123" t="s">
        <v>0</v>
      </c>
      <c r="B3" s="94"/>
      <c r="C3" s="123" t="s">
        <v>129</v>
      </c>
      <c r="D3" s="94"/>
      <c r="E3" s="94"/>
      <c r="F3" s="94"/>
      <c r="G3" s="94"/>
      <c r="H3" s="94"/>
      <c r="I3" s="94"/>
      <c r="J3" s="94"/>
      <c r="K3" s="114" t="s">
        <v>0</v>
      </c>
      <c r="L3" s="92"/>
      <c r="M3" s="114" t="s">
        <v>0</v>
      </c>
      <c r="N3" s="92"/>
      <c r="O3" s="114" t="s">
        <v>0</v>
      </c>
      <c r="P3" s="92"/>
      <c r="Q3" s="114" t="s">
        <v>0</v>
      </c>
      <c r="R3" s="92"/>
      <c r="S3" s="48"/>
    </row>
    <row r="4" spans="1:19">
      <c r="A4" s="123" t="s">
        <v>0</v>
      </c>
      <c r="B4" s="94"/>
      <c r="C4" s="123" t="s">
        <v>130</v>
      </c>
      <c r="D4" s="94"/>
      <c r="E4" s="94"/>
      <c r="F4" s="94"/>
      <c r="G4" s="94"/>
      <c r="H4" s="94"/>
      <c r="I4" s="94"/>
      <c r="J4" s="94"/>
      <c r="K4" s="114" t="s">
        <v>0</v>
      </c>
      <c r="L4" s="92"/>
      <c r="M4" s="114" t="s">
        <v>0</v>
      </c>
      <c r="N4" s="92"/>
      <c r="O4" s="114" t="s">
        <v>0</v>
      </c>
      <c r="P4" s="92"/>
      <c r="Q4" s="114" t="s">
        <v>0</v>
      </c>
      <c r="R4" s="92"/>
      <c r="S4" s="48"/>
    </row>
    <row r="5" spans="1:19">
      <c r="A5" s="123" t="s">
        <v>131</v>
      </c>
      <c r="B5" s="94"/>
      <c r="C5" s="123" t="s">
        <v>132</v>
      </c>
      <c r="D5" s="94"/>
      <c r="E5" s="113" t="s">
        <v>133</v>
      </c>
      <c r="F5" s="94"/>
      <c r="G5" s="94"/>
      <c r="H5" s="94"/>
      <c r="I5" s="94"/>
      <c r="J5" s="94"/>
      <c r="K5" s="114" t="s">
        <v>134</v>
      </c>
      <c r="L5" s="92"/>
      <c r="M5" s="114" t="s">
        <v>363</v>
      </c>
      <c r="N5" s="92"/>
      <c r="O5" s="114" t="s">
        <v>335</v>
      </c>
      <c r="P5" s="92"/>
      <c r="Q5" s="114" t="s">
        <v>135</v>
      </c>
      <c r="R5" s="92"/>
      <c r="S5" s="49" t="s">
        <v>347</v>
      </c>
    </row>
    <row r="6" spans="1:19">
      <c r="A6" s="113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114" t="s">
        <v>136</v>
      </c>
      <c r="L6" s="92"/>
      <c r="M6" s="115">
        <v>2</v>
      </c>
      <c r="N6" s="116"/>
      <c r="O6" s="114" t="s">
        <v>138</v>
      </c>
      <c r="P6" s="92"/>
      <c r="Q6" s="114" t="s">
        <v>139</v>
      </c>
      <c r="R6" s="92"/>
      <c r="S6" s="50">
        <v>5</v>
      </c>
    </row>
    <row r="7" spans="1:19">
      <c r="A7" s="117" t="s">
        <v>0</v>
      </c>
      <c r="B7" s="94"/>
      <c r="C7" s="117" t="s">
        <v>140</v>
      </c>
      <c r="D7" s="94"/>
      <c r="E7" s="94"/>
      <c r="F7" s="94"/>
      <c r="G7" s="94"/>
      <c r="H7" s="94"/>
      <c r="I7" s="94"/>
      <c r="J7" s="94"/>
      <c r="K7" s="120">
        <v>549789.22</v>
      </c>
      <c r="L7" s="92"/>
      <c r="M7" s="120">
        <v>1520289.51</v>
      </c>
      <c r="N7" s="92"/>
      <c r="O7" s="120">
        <v>662626.99</v>
      </c>
      <c r="P7" s="92"/>
      <c r="Q7" s="120">
        <f>O7/M7</f>
        <v>0.43585579301931776</v>
      </c>
      <c r="R7" s="92"/>
      <c r="S7" s="51">
        <f>O7/K7</f>
        <v>1.2052382365736456</v>
      </c>
    </row>
    <row r="8" spans="1:19">
      <c r="A8" s="121" t="s">
        <v>0</v>
      </c>
      <c r="B8" s="122"/>
      <c r="C8" s="121" t="s">
        <v>141</v>
      </c>
      <c r="D8" s="122"/>
      <c r="E8" s="122"/>
      <c r="F8" s="122"/>
      <c r="G8" s="122"/>
      <c r="H8" s="122"/>
      <c r="I8" s="122"/>
      <c r="J8" s="122"/>
      <c r="K8" s="124">
        <v>549789.22</v>
      </c>
      <c r="L8" s="112"/>
      <c r="M8" s="124">
        <v>1520289.51</v>
      </c>
      <c r="N8" s="112"/>
      <c r="O8" s="124">
        <v>662626.99</v>
      </c>
      <c r="P8" s="112"/>
      <c r="Q8" s="124">
        <f>O8/M8</f>
        <v>0.43585579301931776</v>
      </c>
      <c r="R8" s="124"/>
      <c r="S8" s="52">
        <f t="shared" ref="S8:S71" si="0">O8/K8</f>
        <v>1.2052382365736456</v>
      </c>
    </row>
    <row r="9" spans="1:19">
      <c r="A9" s="121" t="s">
        <v>0</v>
      </c>
      <c r="B9" s="122"/>
      <c r="C9" s="121" t="s">
        <v>143</v>
      </c>
      <c r="D9" s="122"/>
      <c r="E9" s="122"/>
      <c r="F9" s="122"/>
      <c r="G9" s="122"/>
      <c r="H9" s="122"/>
      <c r="I9" s="122"/>
      <c r="J9" s="122"/>
      <c r="K9" s="124">
        <v>549789.22</v>
      </c>
      <c r="L9" s="112"/>
      <c r="M9" s="124">
        <v>1520289.51</v>
      </c>
      <c r="N9" s="112"/>
      <c r="O9" s="124">
        <v>662626.99</v>
      </c>
      <c r="P9" s="112"/>
      <c r="Q9" s="124">
        <f t="shared" ref="Q9:Q10" si="1">O9/M9</f>
        <v>0.43585579301931776</v>
      </c>
      <c r="R9" s="124"/>
      <c r="S9" s="52">
        <f t="shared" si="0"/>
        <v>1.2052382365736456</v>
      </c>
    </row>
    <row r="10" spans="1:19">
      <c r="A10" s="121" t="s">
        <v>0</v>
      </c>
      <c r="B10" s="122"/>
      <c r="C10" s="121" t="s">
        <v>1</v>
      </c>
      <c r="D10" s="122"/>
      <c r="E10" s="122"/>
      <c r="F10" s="122"/>
      <c r="G10" s="122"/>
      <c r="H10" s="122"/>
      <c r="I10" s="122"/>
      <c r="J10" s="122"/>
      <c r="K10" s="124">
        <v>549789.22</v>
      </c>
      <c r="L10" s="112"/>
      <c r="M10" s="124">
        <v>1520289.51</v>
      </c>
      <c r="N10" s="112"/>
      <c r="O10" s="124">
        <v>662626.99</v>
      </c>
      <c r="P10" s="124"/>
      <c r="Q10" s="124">
        <f t="shared" si="1"/>
        <v>0.43585579301931776</v>
      </c>
      <c r="R10" s="124"/>
      <c r="S10" s="52">
        <f t="shared" si="0"/>
        <v>1.2052382365736456</v>
      </c>
    </row>
    <row r="11" spans="1:19">
      <c r="A11" s="125" t="s">
        <v>0</v>
      </c>
      <c r="B11" s="94"/>
      <c r="C11" s="125" t="s">
        <v>2</v>
      </c>
      <c r="D11" s="94"/>
      <c r="E11" s="125" t="s">
        <v>3</v>
      </c>
      <c r="F11" s="94"/>
      <c r="G11" s="94"/>
      <c r="H11" s="94"/>
      <c r="I11" s="94"/>
      <c r="J11" s="94"/>
      <c r="K11" s="119">
        <v>487.49</v>
      </c>
      <c r="L11" s="92"/>
      <c r="M11" s="119">
        <v>37669</v>
      </c>
      <c r="N11" s="92"/>
      <c r="O11" s="119">
        <v>0</v>
      </c>
      <c r="P11" s="92"/>
      <c r="Q11" s="119">
        <f>O11/M11</f>
        <v>0</v>
      </c>
      <c r="R11" s="92"/>
      <c r="S11" s="53">
        <f t="shared" si="0"/>
        <v>0</v>
      </c>
    </row>
    <row r="12" spans="1:19">
      <c r="A12" s="102" t="s">
        <v>4</v>
      </c>
      <c r="B12" s="94"/>
      <c r="C12" s="102" t="s">
        <v>5</v>
      </c>
      <c r="D12" s="94"/>
      <c r="E12" s="102" t="s">
        <v>6</v>
      </c>
      <c r="F12" s="94"/>
      <c r="G12" s="94"/>
      <c r="H12" s="94"/>
      <c r="I12" s="94"/>
      <c r="J12" s="94"/>
      <c r="K12" s="103">
        <v>478.49</v>
      </c>
      <c r="L12" s="92"/>
      <c r="M12" s="103">
        <v>37669</v>
      </c>
      <c r="N12" s="92"/>
      <c r="O12" s="103">
        <v>0</v>
      </c>
      <c r="P12" s="92"/>
      <c r="Q12" s="103">
        <f>O12/M12</f>
        <v>0</v>
      </c>
      <c r="R12" s="92"/>
      <c r="S12" s="54">
        <f t="shared" si="0"/>
        <v>0</v>
      </c>
    </row>
    <row r="13" spans="1:19">
      <c r="A13" s="95" t="s">
        <v>0</v>
      </c>
      <c r="B13" s="96"/>
      <c r="C13" s="95" t="s">
        <v>7</v>
      </c>
      <c r="D13" s="96"/>
      <c r="E13" s="96"/>
      <c r="F13" s="96"/>
      <c r="G13" s="96"/>
      <c r="H13" s="96"/>
      <c r="I13" s="96"/>
      <c r="J13" s="96"/>
      <c r="K13" s="97">
        <v>0</v>
      </c>
      <c r="L13" s="98"/>
      <c r="M13" s="97">
        <f>M14</f>
        <v>2860</v>
      </c>
      <c r="N13" s="98"/>
      <c r="O13" s="97">
        <v>0</v>
      </c>
      <c r="P13" s="98"/>
      <c r="Q13" s="118">
        <f>O13/M13</f>
        <v>0</v>
      </c>
      <c r="R13" s="112"/>
      <c r="S13" s="52">
        <v>0</v>
      </c>
    </row>
    <row r="14" spans="1:19">
      <c r="A14" s="93" t="s">
        <v>0</v>
      </c>
      <c r="B14" s="94"/>
      <c r="C14" s="93" t="s">
        <v>8</v>
      </c>
      <c r="D14" s="94"/>
      <c r="E14" s="93" t="s">
        <v>9</v>
      </c>
      <c r="F14" s="94"/>
      <c r="G14" s="94"/>
      <c r="H14" s="94"/>
      <c r="I14" s="94"/>
      <c r="J14" s="94"/>
      <c r="K14" s="91">
        <v>0</v>
      </c>
      <c r="L14" s="92"/>
      <c r="M14" s="91">
        <v>2860</v>
      </c>
      <c r="N14" s="92"/>
      <c r="O14" s="91">
        <v>0</v>
      </c>
      <c r="P14" s="92"/>
      <c r="Q14" s="91">
        <f>O14/M14</f>
        <v>0</v>
      </c>
      <c r="R14" s="92"/>
      <c r="S14" s="47">
        <v>0</v>
      </c>
    </row>
    <row r="15" spans="1:19">
      <c r="A15" s="93" t="s">
        <v>0</v>
      </c>
      <c r="B15" s="94"/>
      <c r="C15" s="93" t="s">
        <v>10</v>
      </c>
      <c r="D15" s="94"/>
      <c r="E15" s="93" t="s">
        <v>11</v>
      </c>
      <c r="F15" s="94"/>
      <c r="G15" s="94"/>
      <c r="H15" s="94"/>
      <c r="I15" s="94"/>
      <c r="J15" s="94"/>
      <c r="K15" s="91">
        <v>0</v>
      </c>
      <c r="L15" s="92"/>
      <c r="M15" s="91">
        <v>2860</v>
      </c>
      <c r="N15" s="92"/>
      <c r="O15" s="91">
        <v>0</v>
      </c>
      <c r="P15" s="92"/>
      <c r="Q15" s="91">
        <f t="shared" ref="Q15:Q27" si="2">O15/M15</f>
        <v>0</v>
      </c>
      <c r="R15" s="92"/>
      <c r="S15" s="47">
        <v>0</v>
      </c>
    </row>
    <row r="16" spans="1:19">
      <c r="A16" s="95" t="s">
        <v>0</v>
      </c>
      <c r="B16" s="96"/>
      <c r="C16" s="95" t="s">
        <v>12</v>
      </c>
      <c r="D16" s="96"/>
      <c r="E16" s="96"/>
      <c r="F16" s="96"/>
      <c r="G16" s="96"/>
      <c r="H16" s="96"/>
      <c r="I16" s="96"/>
      <c r="J16" s="96"/>
      <c r="K16" s="97">
        <v>487.49</v>
      </c>
      <c r="L16" s="98"/>
      <c r="M16" s="97">
        <f>M17</f>
        <v>5264</v>
      </c>
      <c r="N16" s="98"/>
      <c r="O16" s="97">
        <v>0</v>
      </c>
      <c r="P16" s="98"/>
      <c r="Q16" s="111">
        <f t="shared" si="2"/>
        <v>0</v>
      </c>
      <c r="R16" s="112"/>
      <c r="S16" s="52">
        <f t="shared" si="0"/>
        <v>0</v>
      </c>
    </row>
    <row r="17" spans="1:19">
      <c r="A17" s="93" t="s">
        <v>0</v>
      </c>
      <c r="B17" s="94"/>
      <c r="C17" s="93" t="s">
        <v>13</v>
      </c>
      <c r="D17" s="94"/>
      <c r="E17" s="93" t="s">
        <v>14</v>
      </c>
      <c r="F17" s="94"/>
      <c r="G17" s="94"/>
      <c r="H17" s="94"/>
      <c r="I17" s="94"/>
      <c r="J17" s="94"/>
      <c r="K17" s="91">
        <v>478.49</v>
      </c>
      <c r="L17" s="92"/>
      <c r="M17" s="91">
        <v>5264</v>
      </c>
      <c r="N17" s="92"/>
      <c r="O17" s="91">
        <v>0</v>
      </c>
      <c r="P17" s="92"/>
      <c r="Q17" s="91">
        <f t="shared" si="2"/>
        <v>0</v>
      </c>
      <c r="R17" s="92"/>
      <c r="S17" s="47">
        <f t="shared" si="0"/>
        <v>0</v>
      </c>
    </row>
    <row r="18" spans="1:19">
      <c r="A18" s="93" t="s">
        <v>0</v>
      </c>
      <c r="B18" s="94"/>
      <c r="C18" s="93" t="s">
        <v>15</v>
      </c>
      <c r="D18" s="94"/>
      <c r="E18" s="93" t="s">
        <v>16</v>
      </c>
      <c r="F18" s="94"/>
      <c r="G18" s="94"/>
      <c r="H18" s="94"/>
      <c r="I18" s="94"/>
      <c r="J18" s="94"/>
      <c r="K18" s="91">
        <v>0</v>
      </c>
      <c r="L18" s="92"/>
      <c r="M18" s="91">
        <v>2530</v>
      </c>
      <c r="N18" s="92"/>
      <c r="O18" s="91">
        <v>0</v>
      </c>
      <c r="P18" s="92"/>
      <c r="Q18" s="91">
        <f t="shared" si="2"/>
        <v>0</v>
      </c>
      <c r="R18" s="92"/>
      <c r="S18" s="47">
        <v>0</v>
      </c>
    </row>
    <row r="19" spans="1:19">
      <c r="A19" s="93" t="s">
        <v>0</v>
      </c>
      <c r="B19" s="94"/>
      <c r="C19" s="93" t="s">
        <v>17</v>
      </c>
      <c r="D19" s="94"/>
      <c r="E19" s="93" t="s">
        <v>18</v>
      </c>
      <c r="F19" s="94"/>
      <c r="G19" s="94"/>
      <c r="H19" s="94"/>
      <c r="I19" s="94"/>
      <c r="J19" s="94"/>
      <c r="K19" s="91">
        <v>0</v>
      </c>
      <c r="L19" s="92"/>
      <c r="M19" s="91">
        <v>824</v>
      </c>
      <c r="N19" s="92"/>
      <c r="O19" s="91">
        <v>0</v>
      </c>
      <c r="P19" s="92"/>
      <c r="Q19" s="91">
        <f t="shared" si="2"/>
        <v>0</v>
      </c>
      <c r="R19" s="92"/>
      <c r="S19" s="47">
        <v>0</v>
      </c>
    </row>
    <row r="20" spans="1:19">
      <c r="A20" s="93" t="s">
        <v>0</v>
      </c>
      <c r="B20" s="94"/>
      <c r="C20" s="93" t="s">
        <v>19</v>
      </c>
      <c r="D20" s="94"/>
      <c r="E20" s="93" t="s">
        <v>20</v>
      </c>
      <c r="F20" s="94"/>
      <c r="G20" s="94"/>
      <c r="H20" s="94"/>
      <c r="I20" s="94"/>
      <c r="J20" s="94"/>
      <c r="K20" s="91">
        <v>478.49</v>
      </c>
      <c r="L20" s="92"/>
      <c r="M20" s="91">
        <v>847</v>
      </c>
      <c r="N20" s="92"/>
      <c r="O20" s="91">
        <v>0</v>
      </c>
      <c r="P20" s="92"/>
      <c r="Q20" s="91">
        <f t="shared" si="2"/>
        <v>0</v>
      </c>
      <c r="R20" s="92"/>
      <c r="S20" s="47">
        <f t="shared" si="0"/>
        <v>0</v>
      </c>
    </row>
    <row r="21" spans="1:19">
      <c r="A21" s="93" t="s">
        <v>0</v>
      </c>
      <c r="B21" s="94"/>
      <c r="C21" s="93" t="s">
        <v>21</v>
      </c>
      <c r="D21" s="94"/>
      <c r="E21" s="93" t="s">
        <v>22</v>
      </c>
      <c r="F21" s="94"/>
      <c r="G21" s="94"/>
      <c r="H21" s="94"/>
      <c r="I21" s="94"/>
      <c r="J21" s="94"/>
      <c r="K21" s="91">
        <v>0</v>
      </c>
      <c r="L21" s="92"/>
      <c r="M21" s="91">
        <v>133</v>
      </c>
      <c r="N21" s="92"/>
      <c r="O21" s="91">
        <v>0</v>
      </c>
      <c r="P21" s="92"/>
      <c r="Q21" s="91">
        <f t="shared" si="2"/>
        <v>0</v>
      </c>
      <c r="R21" s="92"/>
      <c r="S21" s="47">
        <v>0</v>
      </c>
    </row>
    <row r="22" spans="1:19">
      <c r="A22" s="93" t="s">
        <v>0</v>
      </c>
      <c r="B22" s="94"/>
      <c r="C22" s="93" t="s">
        <v>23</v>
      </c>
      <c r="D22" s="94"/>
      <c r="E22" s="93" t="s">
        <v>24</v>
      </c>
      <c r="F22" s="94"/>
      <c r="G22" s="94"/>
      <c r="H22" s="94"/>
      <c r="I22" s="94"/>
      <c r="J22" s="94"/>
      <c r="K22" s="91">
        <v>0</v>
      </c>
      <c r="L22" s="92"/>
      <c r="M22" s="91">
        <v>133</v>
      </c>
      <c r="N22" s="92"/>
      <c r="O22" s="91">
        <v>0</v>
      </c>
      <c r="P22" s="92"/>
      <c r="Q22" s="91">
        <f t="shared" si="2"/>
        <v>0</v>
      </c>
      <c r="R22" s="92"/>
      <c r="S22" s="47">
        <v>0</v>
      </c>
    </row>
    <row r="23" spans="1:19">
      <c r="A23" s="93" t="s">
        <v>0</v>
      </c>
      <c r="B23" s="94"/>
      <c r="C23" s="93" t="s">
        <v>25</v>
      </c>
      <c r="D23" s="94"/>
      <c r="E23" s="93" t="s">
        <v>26</v>
      </c>
      <c r="F23" s="94"/>
      <c r="G23" s="94"/>
      <c r="H23" s="94"/>
      <c r="I23" s="94"/>
      <c r="J23" s="94"/>
      <c r="K23" s="91">
        <v>0</v>
      </c>
      <c r="L23" s="92"/>
      <c r="M23" s="91">
        <v>133</v>
      </c>
      <c r="N23" s="92"/>
      <c r="O23" s="91">
        <v>0</v>
      </c>
      <c r="P23" s="92"/>
      <c r="Q23" s="91">
        <f t="shared" si="2"/>
        <v>0</v>
      </c>
      <c r="R23" s="92"/>
      <c r="S23" s="47">
        <v>0</v>
      </c>
    </row>
    <row r="24" spans="1:19">
      <c r="A24" s="93" t="s">
        <v>0</v>
      </c>
      <c r="B24" s="94"/>
      <c r="C24" s="93" t="s">
        <v>27</v>
      </c>
      <c r="D24" s="94"/>
      <c r="E24" s="93" t="s">
        <v>28</v>
      </c>
      <c r="F24" s="94"/>
      <c r="G24" s="94"/>
      <c r="H24" s="94"/>
      <c r="I24" s="94"/>
      <c r="J24" s="94"/>
      <c r="K24" s="91">
        <v>0</v>
      </c>
      <c r="L24" s="92"/>
      <c r="M24" s="91">
        <v>664</v>
      </c>
      <c r="N24" s="92"/>
      <c r="O24" s="91">
        <v>0</v>
      </c>
      <c r="P24" s="92"/>
      <c r="Q24" s="91">
        <f t="shared" si="2"/>
        <v>0</v>
      </c>
      <c r="R24" s="92"/>
      <c r="S24" s="47">
        <v>0</v>
      </c>
    </row>
    <row r="25" spans="1:19">
      <c r="A25" s="95" t="s">
        <v>0</v>
      </c>
      <c r="B25" s="96"/>
      <c r="C25" s="95" t="s">
        <v>29</v>
      </c>
      <c r="D25" s="96"/>
      <c r="E25" s="96"/>
      <c r="F25" s="96"/>
      <c r="G25" s="96"/>
      <c r="H25" s="96"/>
      <c r="I25" s="96"/>
      <c r="J25" s="96"/>
      <c r="K25" s="97">
        <v>0</v>
      </c>
      <c r="L25" s="98"/>
      <c r="M25" s="97">
        <f>M26</f>
        <v>26545</v>
      </c>
      <c r="N25" s="98"/>
      <c r="O25" s="97">
        <v>0</v>
      </c>
      <c r="P25" s="98"/>
      <c r="Q25" s="99">
        <f t="shared" si="2"/>
        <v>0</v>
      </c>
      <c r="R25" s="98"/>
      <c r="S25" s="52">
        <v>0</v>
      </c>
    </row>
    <row r="26" spans="1:19">
      <c r="A26" s="93" t="s">
        <v>0</v>
      </c>
      <c r="B26" s="94"/>
      <c r="C26" s="93" t="s">
        <v>13</v>
      </c>
      <c r="D26" s="94"/>
      <c r="E26" s="93" t="s">
        <v>14</v>
      </c>
      <c r="F26" s="94"/>
      <c r="G26" s="94"/>
      <c r="H26" s="94"/>
      <c r="I26" s="94"/>
      <c r="J26" s="94"/>
      <c r="K26" s="91">
        <v>0</v>
      </c>
      <c r="L26" s="92"/>
      <c r="M26" s="91">
        <v>26545</v>
      </c>
      <c r="N26" s="92"/>
      <c r="O26" s="91">
        <v>0</v>
      </c>
      <c r="P26" s="92"/>
      <c r="Q26" s="91">
        <f t="shared" si="2"/>
        <v>0</v>
      </c>
      <c r="R26" s="92"/>
      <c r="S26" s="47">
        <v>0</v>
      </c>
    </row>
    <row r="27" spans="1:19">
      <c r="A27" s="93" t="s">
        <v>0</v>
      </c>
      <c r="B27" s="94"/>
      <c r="C27" s="93" t="s">
        <v>15</v>
      </c>
      <c r="D27" s="94"/>
      <c r="E27" s="93" t="s">
        <v>16</v>
      </c>
      <c r="F27" s="94"/>
      <c r="G27" s="94"/>
      <c r="H27" s="94"/>
      <c r="I27" s="94"/>
      <c r="J27" s="94"/>
      <c r="K27" s="91">
        <v>0</v>
      </c>
      <c r="L27" s="92"/>
      <c r="M27" s="91">
        <v>6545</v>
      </c>
      <c r="N27" s="92"/>
      <c r="O27" s="91">
        <v>0</v>
      </c>
      <c r="P27" s="92"/>
      <c r="Q27" s="91">
        <f t="shared" si="2"/>
        <v>0</v>
      </c>
      <c r="R27" s="92"/>
      <c r="S27" s="47">
        <v>0</v>
      </c>
    </row>
    <row r="28" spans="1:19" s="37" customFormat="1">
      <c r="A28" s="38"/>
      <c r="C28" s="38">
        <v>4241</v>
      </c>
      <c r="E28" s="38" t="s">
        <v>28</v>
      </c>
      <c r="K28" s="91">
        <v>0</v>
      </c>
      <c r="L28" s="91"/>
      <c r="M28" s="91">
        <v>20000</v>
      </c>
      <c r="N28" s="91"/>
      <c r="O28" s="91">
        <v>0</v>
      </c>
      <c r="P28" s="91"/>
      <c r="Q28" s="91">
        <v>0</v>
      </c>
      <c r="R28" s="92"/>
      <c r="S28" s="47">
        <v>0</v>
      </c>
    </row>
    <row r="29" spans="1:19" s="40" customFormat="1">
      <c r="A29" s="41"/>
      <c r="B29" s="42"/>
      <c r="C29" s="43" t="s">
        <v>62</v>
      </c>
      <c r="D29" s="42"/>
      <c r="E29" s="41"/>
      <c r="F29" s="42"/>
      <c r="G29" s="42"/>
      <c r="H29" s="42"/>
      <c r="I29" s="42"/>
      <c r="J29" s="42"/>
      <c r="K29" s="55"/>
      <c r="L29" s="56">
        <v>0</v>
      </c>
      <c r="M29" s="55"/>
      <c r="N29" s="56">
        <f>M30</f>
        <v>3000</v>
      </c>
      <c r="O29" s="55"/>
      <c r="P29" s="56">
        <v>0</v>
      </c>
      <c r="Q29" s="109">
        <v>0</v>
      </c>
      <c r="R29" s="110"/>
      <c r="S29" s="47">
        <v>0</v>
      </c>
    </row>
    <row r="30" spans="1:19" s="37" customFormat="1">
      <c r="A30" s="38"/>
      <c r="C30" s="39">
        <v>42</v>
      </c>
      <c r="E30" s="38" t="s">
        <v>14</v>
      </c>
      <c r="K30" s="91">
        <v>0</v>
      </c>
      <c r="L30" s="91"/>
      <c r="M30" s="91">
        <v>3000</v>
      </c>
      <c r="N30" s="91"/>
      <c r="O30" s="91">
        <v>0</v>
      </c>
      <c r="P30" s="91"/>
      <c r="Q30" s="91">
        <f t="shared" ref="Q30:Q89" si="3">O30/M30</f>
        <v>0</v>
      </c>
      <c r="R30" s="92"/>
      <c r="S30" s="47">
        <v>0</v>
      </c>
    </row>
    <row r="31" spans="1:19" s="37" customFormat="1">
      <c r="A31" s="38"/>
      <c r="C31" s="38">
        <v>4221</v>
      </c>
      <c r="E31" s="38" t="s">
        <v>16</v>
      </c>
      <c r="K31" s="91">
        <v>0</v>
      </c>
      <c r="L31" s="91"/>
      <c r="M31" s="91">
        <v>2000</v>
      </c>
      <c r="N31" s="91"/>
      <c r="O31" s="91">
        <v>0</v>
      </c>
      <c r="P31" s="91"/>
      <c r="Q31" s="91">
        <f t="shared" si="3"/>
        <v>0</v>
      </c>
      <c r="R31" s="92"/>
      <c r="S31" s="47">
        <v>0</v>
      </c>
    </row>
    <row r="32" spans="1:19">
      <c r="A32" s="93" t="s">
        <v>0</v>
      </c>
      <c r="B32" s="94"/>
      <c r="C32" s="93">
        <v>4241</v>
      </c>
      <c r="D32" s="94"/>
      <c r="E32" s="93" t="s">
        <v>28</v>
      </c>
      <c r="F32" s="94"/>
      <c r="G32" s="94"/>
      <c r="H32" s="94"/>
      <c r="I32" s="94"/>
      <c r="J32" s="94"/>
      <c r="K32" s="91">
        <v>0</v>
      </c>
      <c r="L32" s="92"/>
      <c r="M32" s="91">
        <v>1000</v>
      </c>
      <c r="N32" s="92"/>
      <c r="O32" s="91">
        <v>0</v>
      </c>
      <c r="P32" s="92"/>
      <c r="Q32" s="91">
        <f t="shared" si="3"/>
        <v>0</v>
      </c>
      <c r="R32" s="92"/>
      <c r="S32" s="47">
        <v>0</v>
      </c>
    </row>
    <row r="33" spans="1:19">
      <c r="A33" s="104" t="s">
        <v>0</v>
      </c>
      <c r="B33" s="105"/>
      <c r="C33" s="104" t="s">
        <v>30</v>
      </c>
      <c r="D33" s="105"/>
      <c r="E33" s="104" t="s">
        <v>31</v>
      </c>
      <c r="F33" s="105"/>
      <c r="G33" s="105"/>
      <c r="H33" s="105"/>
      <c r="I33" s="105"/>
      <c r="J33" s="105"/>
      <c r="K33" s="106">
        <v>544168.91</v>
      </c>
      <c r="L33" s="107"/>
      <c r="M33" s="106">
        <v>1447719.51</v>
      </c>
      <c r="N33" s="107"/>
      <c r="O33" s="106">
        <v>645210.13</v>
      </c>
      <c r="P33" s="107"/>
      <c r="Q33" s="108">
        <f t="shared" si="3"/>
        <v>0.44567343711490082</v>
      </c>
      <c r="R33" s="107"/>
      <c r="S33" s="53">
        <f>O33/K33</f>
        <v>1.185679883843419</v>
      </c>
    </row>
    <row r="34" spans="1:19">
      <c r="A34" s="102" t="s">
        <v>4</v>
      </c>
      <c r="B34" s="94"/>
      <c r="C34" s="102" t="s">
        <v>32</v>
      </c>
      <c r="D34" s="94"/>
      <c r="E34" s="102" t="s">
        <v>33</v>
      </c>
      <c r="F34" s="94"/>
      <c r="G34" s="94"/>
      <c r="H34" s="94"/>
      <c r="I34" s="94"/>
      <c r="J34" s="94"/>
      <c r="K34" s="103">
        <v>432877.19</v>
      </c>
      <c r="L34" s="92"/>
      <c r="M34" s="103">
        <v>1159248.8799999999</v>
      </c>
      <c r="N34" s="92"/>
      <c r="O34" s="103">
        <v>552758.39</v>
      </c>
      <c r="P34" s="92"/>
      <c r="Q34" s="100">
        <f t="shared" si="3"/>
        <v>0.47682460560151679</v>
      </c>
      <c r="R34" s="101"/>
      <c r="S34" s="54">
        <f t="shared" si="0"/>
        <v>1.2769404412369245</v>
      </c>
    </row>
    <row r="35" spans="1:19">
      <c r="A35" s="95" t="s">
        <v>0</v>
      </c>
      <c r="B35" s="96"/>
      <c r="C35" s="95" t="s">
        <v>29</v>
      </c>
      <c r="D35" s="96"/>
      <c r="E35" s="96"/>
      <c r="F35" s="96"/>
      <c r="G35" s="96"/>
      <c r="H35" s="96"/>
      <c r="I35" s="96"/>
      <c r="J35" s="96"/>
      <c r="K35" s="97">
        <v>432877.19</v>
      </c>
      <c r="L35" s="98"/>
      <c r="M35" s="97">
        <v>1158916.8799999999</v>
      </c>
      <c r="N35" s="98"/>
      <c r="O35" s="97">
        <v>552758.39</v>
      </c>
      <c r="P35" s="98"/>
      <c r="Q35" s="99">
        <f t="shared" si="3"/>
        <v>0.47696120363696842</v>
      </c>
      <c r="R35" s="98"/>
      <c r="S35" s="52">
        <f t="shared" si="0"/>
        <v>1.2769404412369245</v>
      </c>
    </row>
    <row r="36" spans="1:19">
      <c r="A36" s="93" t="s">
        <v>0</v>
      </c>
      <c r="B36" s="94"/>
      <c r="C36" s="93" t="s">
        <v>34</v>
      </c>
      <c r="D36" s="94"/>
      <c r="E36" s="93" t="s">
        <v>35</v>
      </c>
      <c r="F36" s="94"/>
      <c r="G36" s="94"/>
      <c r="H36" s="94"/>
      <c r="I36" s="94"/>
      <c r="J36" s="94"/>
      <c r="K36" s="91">
        <v>418870.95</v>
      </c>
      <c r="L36" s="92"/>
      <c r="M36" s="91">
        <v>1127054.8799999999</v>
      </c>
      <c r="N36" s="92"/>
      <c r="O36" s="91">
        <v>536745.21</v>
      </c>
      <c r="P36" s="92"/>
      <c r="Q36" s="91">
        <f t="shared" si="3"/>
        <v>0.4762369779189457</v>
      </c>
      <c r="R36" s="92"/>
      <c r="S36" s="47">
        <f t="shared" si="0"/>
        <v>1.2814094890084879</v>
      </c>
    </row>
    <row r="37" spans="1:19">
      <c r="A37" s="93" t="s">
        <v>0</v>
      </c>
      <c r="B37" s="94"/>
      <c r="C37" s="93" t="s">
        <v>36</v>
      </c>
      <c r="D37" s="94"/>
      <c r="E37" s="93" t="s">
        <v>37</v>
      </c>
      <c r="F37" s="94"/>
      <c r="G37" s="94"/>
      <c r="H37" s="94"/>
      <c r="I37" s="94"/>
      <c r="J37" s="94"/>
      <c r="K37" s="91">
        <v>341262.62</v>
      </c>
      <c r="L37" s="92"/>
      <c r="M37" s="91">
        <v>900270</v>
      </c>
      <c r="N37" s="92"/>
      <c r="O37" s="91">
        <v>434616</v>
      </c>
      <c r="P37" s="92"/>
      <c r="Q37" s="91">
        <f t="shared" si="3"/>
        <v>0.4827618381152321</v>
      </c>
      <c r="R37" s="92"/>
      <c r="S37" s="47">
        <f t="shared" si="0"/>
        <v>1.2735529018677756</v>
      </c>
    </row>
    <row r="38" spans="1:19">
      <c r="A38" s="93" t="s">
        <v>0</v>
      </c>
      <c r="B38" s="94"/>
      <c r="C38" s="93" t="s">
        <v>38</v>
      </c>
      <c r="D38" s="94"/>
      <c r="E38" s="93" t="s">
        <v>39</v>
      </c>
      <c r="F38" s="94"/>
      <c r="G38" s="94"/>
      <c r="H38" s="94"/>
      <c r="I38" s="94"/>
      <c r="J38" s="94"/>
      <c r="K38" s="91">
        <v>6337.18</v>
      </c>
      <c r="L38" s="92"/>
      <c r="M38" s="91">
        <v>12000</v>
      </c>
      <c r="N38" s="92"/>
      <c r="O38" s="91">
        <v>8868.3799999999992</v>
      </c>
      <c r="P38" s="92"/>
      <c r="Q38" s="91">
        <f t="shared" si="3"/>
        <v>0.73903166666666664</v>
      </c>
      <c r="R38" s="92"/>
      <c r="S38" s="47">
        <f t="shared" si="0"/>
        <v>1.3994205624583804</v>
      </c>
    </row>
    <row r="39" spans="1:19">
      <c r="A39" s="93" t="s">
        <v>0</v>
      </c>
      <c r="B39" s="94"/>
      <c r="C39" s="93" t="s">
        <v>40</v>
      </c>
      <c r="D39" s="94"/>
      <c r="E39" s="93" t="s">
        <v>41</v>
      </c>
      <c r="F39" s="94"/>
      <c r="G39" s="94"/>
      <c r="H39" s="94"/>
      <c r="I39" s="94"/>
      <c r="J39" s="94"/>
      <c r="K39" s="91">
        <v>1017.59</v>
      </c>
      <c r="L39" s="92"/>
      <c r="M39" s="91">
        <v>4500</v>
      </c>
      <c r="N39" s="92"/>
      <c r="O39" s="91">
        <v>1790.91</v>
      </c>
      <c r="P39" s="92"/>
      <c r="Q39" s="91">
        <f t="shared" si="3"/>
        <v>0.39798</v>
      </c>
      <c r="R39" s="92"/>
      <c r="S39" s="47">
        <f t="shared" si="0"/>
        <v>1.759952436639511</v>
      </c>
    </row>
    <row r="40" spans="1:19">
      <c r="A40" s="93" t="s">
        <v>0</v>
      </c>
      <c r="B40" s="94"/>
      <c r="C40" s="93" t="s">
        <v>42</v>
      </c>
      <c r="D40" s="94"/>
      <c r="E40" s="93" t="s">
        <v>43</v>
      </c>
      <c r="F40" s="94"/>
      <c r="G40" s="94"/>
      <c r="H40" s="94"/>
      <c r="I40" s="94"/>
      <c r="J40" s="94"/>
      <c r="K40" s="91">
        <v>13036.87</v>
      </c>
      <c r="L40" s="92"/>
      <c r="M40" s="91">
        <v>60050.879999999997</v>
      </c>
      <c r="N40" s="92"/>
      <c r="O40" s="91">
        <v>19460.22</v>
      </c>
      <c r="P40" s="92"/>
      <c r="Q40" s="91">
        <f t="shared" si="3"/>
        <v>0.32406219525842089</v>
      </c>
      <c r="R40" s="92"/>
      <c r="S40" s="47">
        <f t="shared" si="0"/>
        <v>1.4927064548469073</v>
      </c>
    </row>
    <row r="41" spans="1:19">
      <c r="A41" s="93" t="s">
        <v>0</v>
      </c>
      <c r="B41" s="94"/>
      <c r="C41" s="93" t="s">
        <v>44</v>
      </c>
      <c r="D41" s="94"/>
      <c r="E41" s="93" t="s">
        <v>45</v>
      </c>
      <c r="F41" s="94"/>
      <c r="G41" s="94"/>
      <c r="H41" s="94"/>
      <c r="I41" s="94"/>
      <c r="J41" s="94"/>
      <c r="K41" s="91">
        <v>57212.12</v>
      </c>
      <c r="L41" s="92"/>
      <c r="M41" s="91">
        <v>150207</v>
      </c>
      <c r="N41" s="92"/>
      <c r="O41" s="91">
        <v>72009.7</v>
      </c>
      <c r="P41" s="92"/>
      <c r="Q41" s="91">
        <f t="shared" si="3"/>
        <v>0.47940309040191204</v>
      </c>
      <c r="R41" s="92"/>
      <c r="S41" s="47">
        <f t="shared" si="0"/>
        <v>1.2586441474289014</v>
      </c>
    </row>
    <row r="42" spans="1:19">
      <c r="A42" s="93" t="s">
        <v>0</v>
      </c>
      <c r="B42" s="94"/>
      <c r="C42" s="93" t="s">
        <v>46</v>
      </c>
      <c r="D42" s="94"/>
      <c r="E42" s="93" t="s">
        <v>47</v>
      </c>
      <c r="F42" s="94"/>
      <c r="G42" s="94"/>
      <c r="H42" s="94"/>
      <c r="I42" s="94"/>
      <c r="J42" s="94"/>
      <c r="K42" s="91">
        <v>4.57</v>
      </c>
      <c r="L42" s="92"/>
      <c r="M42" s="91">
        <v>27</v>
      </c>
      <c r="N42" s="92"/>
      <c r="O42" s="91">
        <v>0</v>
      </c>
      <c r="P42" s="92"/>
      <c r="Q42" s="91">
        <f t="shared" si="3"/>
        <v>0</v>
      </c>
      <c r="R42" s="92"/>
      <c r="S42" s="47">
        <f t="shared" si="0"/>
        <v>0</v>
      </c>
    </row>
    <row r="43" spans="1:19">
      <c r="A43" s="93" t="s">
        <v>0</v>
      </c>
      <c r="B43" s="94"/>
      <c r="C43" s="93" t="s">
        <v>48</v>
      </c>
      <c r="D43" s="94"/>
      <c r="E43" s="93" t="s">
        <v>49</v>
      </c>
      <c r="F43" s="94"/>
      <c r="G43" s="94"/>
      <c r="H43" s="94"/>
      <c r="I43" s="94"/>
      <c r="J43" s="94"/>
      <c r="K43" s="91">
        <v>13885.84</v>
      </c>
      <c r="L43" s="92"/>
      <c r="M43" s="91">
        <v>31623</v>
      </c>
      <c r="N43" s="92"/>
      <c r="O43" s="91">
        <v>17592.060000000001</v>
      </c>
      <c r="P43" s="92"/>
      <c r="Q43" s="91">
        <f t="shared" si="3"/>
        <v>0.55630585333459825</v>
      </c>
      <c r="R43" s="92"/>
      <c r="S43" s="47">
        <f t="shared" si="0"/>
        <v>1.2669064312997991</v>
      </c>
    </row>
    <row r="44" spans="1:19">
      <c r="A44" s="93" t="s">
        <v>0</v>
      </c>
      <c r="B44" s="94"/>
      <c r="C44" s="93" t="s">
        <v>50</v>
      </c>
      <c r="D44" s="94"/>
      <c r="E44" s="93" t="s">
        <v>51</v>
      </c>
      <c r="F44" s="94"/>
      <c r="G44" s="94"/>
      <c r="H44" s="94"/>
      <c r="I44" s="94"/>
      <c r="J44" s="94"/>
      <c r="K44" s="91">
        <v>63.87</v>
      </c>
      <c r="L44" s="92"/>
      <c r="M44" s="91">
        <v>500</v>
      </c>
      <c r="N44" s="92"/>
      <c r="O44" s="91">
        <v>249.03</v>
      </c>
      <c r="P44" s="92"/>
      <c r="Q44" s="91">
        <f t="shared" si="3"/>
        <v>0.49806</v>
      </c>
      <c r="R44" s="92"/>
      <c r="S44" s="47">
        <f t="shared" si="0"/>
        <v>3.8990136214185065</v>
      </c>
    </row>
    <row r="45" spans="1:19">
      <c r="A45" s="93" t="s">
        <v>0</v>
      </c>
      <c r="B45" s="94"/>
      <c r="C45" s="93" t="s">
        <v>52</v>
      </c>
      <c r="D45" s="94"/>
      <c r="E45" s="93" t="s">
        <v>53</v>
      </c>
      <c r="F45" s="94"/>
      <c r="G45" s="94"/>
      <c r="H45" s="94"/>
      <c r="I45" s="94"/>
      <c r="J45" s="94"/>
      <c r="K45" s="91">
        <v>12637.69</v>
      </c>
      <c r="L45" s="92"/>
      <c r="M45" s="91">
        <v>27872</v>
      </c>
      <c r="N45" s="92"/>
      <c r="O45" s="91">
        <v>14784.15</v>
      </c>
      <c r="P45" s="92"/>
      <c r="Q45" s="91">
        <f t="shared" si="3"/>
        <v>0.53043018082663607</v>
      </c>
      <c r="R45" s="92"/>
      <c r="S45" s="47">
        <f t="shared" si="0"/>
        <v>1.1698459132958634</v>
      </c>
    </row>
    <row r="46" spans="1:19">
      <c r="A46" s="93" t="s">
        <v>0</v>
      </c>
      <c r="B46" s="94"/>
      <c r="C46" s="93" t="s">
        <v>54</v>
      </c>
      <c r="D46" s="94"/>
      <c r="E46" s="93" t="s">
        <v>55</v>
      </c>
      <c r="F46" s="94"/>
      <c r="G46" s="94"/>
      <c r="H46" s="94"/>
      <c r="I46" s="94"/>
      <c r="J46" s="94"/>
      <c r="K46" s="91">
        <v>997.61</v>
      </c>
      <c r="L46" s="92"/>
      <c r="M46" s="91">
        <v>2853</v>
      </c>
      <c r="N46" s="92"/>
      <c r="O46" s="91">
        <v>980</v>
      </c>
      <c r="P46" s="92"/>
      <c r="Q46" s="91">
        <f t="shared" si="3"/>
        <v>0.3434980722046968</v>
      </c>
      <c r="R46" s="92"/>
      <c r="S46" s="47">
        <f t="shared" si="0"/>
        <v>0.98234781126893278</v>
      </c>
    </row>
    <row r="47" spans="1:19">
      <c r="A47" s="93" t="s">
        <v>0</v>
      </c>
      <c r="B47" s="94"/>
      <c r="C47" s="93" t="s">
        <v>56</v>
      </c>
      <c r="D47" s="94"/>
      <c r="E47" s="93" t="s">
        <v>57</v>
      </c>
      <c r="F47" s="94"/>
      <c r="G47" s="94"/>
      <c r="H47" s="94"/>
      <c r="I47" s="94"/>
      <c r="J47" s="94"/>
      <c r="K47" s="91">
        <v>186.67</v>
      </c>
      <c r="L47" s="92"/>
      <c r="M47" s="91">
        <v>398</v>
      </c>
      <c r="N47" s="92"/>
      <c r="O47" s="91">
        <v>0</v>
      </c>
      <c r="P47" s="92"/>
      <c r="Q47" s="91">
        <f t="shared" si="3"/>
        <v>0</v>
      </c>
      <c r="R47" s="92"/>
      <c r="S47" s="47">
        <f t="shared" si="0"/>
        <v>0</v>
      </c>
    </row>
    <row r="48" spans="1:19">
      <c r="A48" s="93" t="s">
        <v>0</v>
      </c>
      <c r="B48" s="94"/>
      <c r="C48" s="93" t="s">
        <v>58</v>
      </c>
      <c r="D48" s="94"/>
      <c r="E48" s="93" t="s">
        <v>59</v>
      </c>
      <c r="F48" s="94"/>
      <c r="G48" s="94"/>
      <c r="H48" s="94"/>
      <c r="I48" s="94"/>
      <c r="J48" s="94"/>
      <c r="K48" s="91">
        <v>120.4</v>
      </c>
      <c r="L48" s="92"/>
      <c r="M48" s="91">
        <v>239</v>
      </c>
      <c r="N48" s="92"/>
      <c r="O48" s="91">
        <v>0</v>
      </c>
      <c r="P48" s="92"/>
      <c r="Q48" s="91">
        <f t="shared" si="3"/>
        <v>0</v>
      </c>
      <c r="R48" s="92"/>
      <c r="S48" s="47">
        <f t="shared" si="0"/>
        <v>0</v>
      </c>
    </row>
    <row r="49" spans="1:19">
      <c r="A49" s="93" t="s">
        <v>0</v>
      </c>
      <c r="B49" s="94"/>
      <c r="C49" s="93" t="s">
        <v>60</v>
      </c>
      <c r="D49" s="94"/>
      <c r="E49" s="93" t="s">
        <v>61</v>
      </c>
      <c r="F49" s="94"/>
      <c r="G49" s="94"/>
      <c r="H49" s="94"/>
      <c r="I49" s="94"/>
      <c r="J49" s="94"/>
      <c r="K49" s="91">
        <v>120.4</v>
      </c>
      <c r="L49" s="92"/>
      <c r="M49" s="91">
        <v>239</v>
      </c>
      <c r="N49" s="92"/>
      <c r="O49" s="91">
        <v>0</v>
      </c>
      <c r="P49" s="92"/>
      <c r="Q49" s="91">
        <f t="shared" si="3"/>
        <v>0</v>
      </c>
      <c r="R49" s="92"/>
      <c r="S49" s="47">
        <f t="shared" si="0"/>
        <v>0</v>
      </c>
    </row>
    <row r="50" spans="1:19">
      <c r="A50" s="95" t="s">
        <v>0</v>
      </c>
      <c r="B50" s="96"/>
      <c r="C50" s="95" t="s">
        <v>62</v>
      </c>
      <c r="D50" s="96"/>
      <c r="E50" s="96"/>
      <c r="F50" s="96"/>
      <c r="G50" s="96"/>
      <c r="H50" s="96"/>
      <c r="I50" s="96"/>
      <c r="J50" s="96"/>
      <c r="K50" s="97">
        <v>0</v>
      </c>
      <c r="L50" s="98"/>
      <c r="M50" s="97">
        <f>M51</f>
        <v>332</v>
      </c>
      <c r="N50" s="98"/>
      <c r="O50" s="97">
        <v>0</v>
      </c>
      <c r="P50" s="98"/>
      <c r="Q50" s="99">
        <f t="shared" si="3"/>
        <v>0</v>
      </c>
      <c r="R50" s="98"/>
      <c r="S50" s="52">
        <v>0</v>
      </c>
    </row>
    <row r="51" spans="1:19">
      <c r="A51" s="93" t="s">
        <v>0</v>
      </c>
      <c r="B51" s="94"/>
      <c r="C51" s="93" t="s">
        <v>34</v>
      </c>
      <c r="D51" s="94"/>
      <c r="E51" s="93" t="s">
        <v>35</v>
      </c>
      <c r="F51" s="94"/>
      <c r="G51" s="94"/>
      <c r="H51" s="94"/>
      <c r="I51" s="94"/>
      <c r="J51" s="94"/>
      <c r="K51" s="91">
        <v>0</v>
      </c>
      <c r="L51" s="92"/>
      <c r="M51" s="91">
        <v>332</v>
      </c>
      <c r="N51" s="92"/>
      <c r="O51" s="91">
        <v>0</v>
      </c>
      <c r="P51" s="92"/>
      <c r="Q51" s="91">
        <f t="shared" si="3"/>
        <v>0</v>
      </c>
      <c r="R51" s="92"/>
      <c r="S51" s="47">
        <v>0</v>
      </c>
    </row>
    <row r="52" spans="1:19">
      <c r="A52" s="93" t="s">
        <v>0</v>
      </c>
      <c r="B52" s="94"/>
      <c r="C52" s="93" t="s">
        <v>42</v>
      </c>
      <c r="D52" s="94"/>
      <c r="E52" s="93" t="s">
        <v>43</v>
      </c>
      <c r="F52" s="94"/>
      <c r="G52" s="94"/>
      <c r="H52" s="94"/>
      <c r="I52" s="94"/>
      <c r="J52" s="94"/>
      <c r="K52" s="91">
        <v>0</v>
      </c>
      <c r="L52" s="92"/>
      <c r="M52" s="91">
        <v>332</v>
      </c>
      <c r="N52" s="92"/>
      <c r="O52" s="91">
        <v>0</v>
      </c>
      <c r="P52" s="92"/>
      <c r="Q52" s="91">
        <f t="shared" si="3"/>
        <v>0</v>
      </c>
      <c r="R52" s="92"/>
      <c r="S52" s="47">
        <v>0</v>
      </c>
    </row>
    <row r="53" spans="1:19">
      <c r="A53" s="102" t="s">
        <v>4</v>
      </c>
      <c r="B53" s="94"/>
      <c r="C53" s="102" t="s">
        <v>63</v>
      </c>
      <c r="D53" s="94"/>
      <c r="E53" s="102" t="s">
        <v>64</v>
      </c>
      <c r="F53" s="94"/>
      <c r="G53" s="94"/>
      <c r="H53" s="94"/>
      <c r="I53" s="94"/>
      <c r="J53" s="94"/>
      <c r="K53" s="103">
        <v>2952.62</v>
      </c>
      <c r="L53" s="92"/>
      <c r="M53" s="103">
        <v>7123</v>
      </c>
      <c r="N53" s="92"/>
      <c r="O53" s="103">
        <v>1730.66</v>
      </c>
      <c r="P53" s="92"/>
      <c r="Q53" s="100">
        <f t="shared" si="3"/>
        <v>0.24296785062473678</v>
      </c>
      <c r="R53" s="101"/>
      <c r="S53" s="54">
        <f t="shared" si="0"/>
        <v>0.5861438315800882</v>
      </c>
    </row>
    <row r="54" spans="1:19">
      <c r="A54" s="95" t="s">
        <v>0</v>
      </c>
      <c r="B54" s="96"/>
      <c r="C54" s="95" t="s">
        <v>7</v>
      </c>
      <c r="D54" s="96"/>
      <c r="E54" s="96"/>
      <c r="F54" s="96"/>
      <c r="G54" s="96"/>
      <c r="H54" s="96"/>
      <c r="I54" s="96"/>
      <c r="J54" s="96"/>
      <c r="K54" s="97">
        <v>2952.62</v>
      </c>
      <c r="L54" s="98"/>
      <c r="M54" s="97">
        <f>M55</f>
        <v>5663</v>
      </c>
      <c r="N54" s="98"/>
      <c r="O54" s="97">
        <v>1730.66</v>
      </c>
      <c r="P54" s="98"/>
      <c r="Q54" s="99">
        <f t="shared" si="3"/>
        <v>0.30560833480487376</v>
      </c>
      <c r="R54" s="98"/>
      <c r="S54" s="52">
        <f t="shared" si="0"/>
        <v>0.5861438315800882</v>
      </c>
    </row>
    <row r="55" spans="1:19">
      <c r="A55" s="93" t="s">
        <v>0</v>
      </c>
      <c r="B55" s="94"/>
      <c r="C55" s="93" t="s">
        <v>48</v>
      </c>
      <c r="D55" s="94"/>
      <c r="E55" s="93" t="s">
        <v>49</v>
      </c>
      <c r="F55" s="94"/>
      <c r="G55" s="94"/>
      <c r="H55" s="94"/>
      <c r="I55" s="94"/>
      <c r="J55" s="94"/>
      <c r="K55" s="91">
        <v>2952.62</v>
      </c>
      <c r="L55" s="92"/>
      <c r="M55" s="91">
        <v>5663</v>
      </c>
      <c r="N55" s="92"/>
      <c r="O55" s="91">
        <v>1730.66</v>
      </c>
      <c r="P55" s="92"/>
      <c r="Q55" s="91">
        <f t="shared" si="3"/>
        <v>0.30560833480487376</v>
      </c>
      <c r="R55" s="92"/>
      <c r="S55" s="47">
        <f t="shared" si="0"/>
        <v>0.5861438315800882</v>
      </c>
    </row>
    <row r="56" spans="1:19">
      <c r="A56" s="93" t="s">
        <v>0</v>
      </c>
      <c r="B56" s="94"/>
      <c r="C56" s="93" t="s">
        <v>65</v>
      </c>
      <c r="D56" s="94"/>
      <c r="E56" s="93" t="s">
        <v>66</v>
      </c>
      <c r="F56" s="94"/>
      <c r="G56" s="94"/>
      <c r="H56" s="94"/>
      <c r="I56" s="94"/>
      <c r="J56" s="94"/>
      <c r="K56" s="91">
        <v>1283.8800000000001</v>
      </c>
      <c r="L56" s="92"/>
      <c r="M56" s="91">
        <v>2250</v>
      </c>
      <c r="N56" s="92"/>
      <c r="O56" s="91">
        <v>553.28</v>
      </c>
      <c r="P56" s="92"/>
      <c r="Q56" s="91">
        <f t="shared" si="3"/>
        <v>0.24590222222222222</v>
      </c>
      <c r="R56" s="92"/>
      <c r="S56" s="47">
        <f t="shared" si="0"/>
        <v>0.43094370190360465</v>
      </c>
    </row>
    <row r="57" spans="1:19">
      <c r="A57" s="93" t="s">
        <v>0</v>
      </c>
      <c r="B57" s="94"/>
      <c r="C57" s="93" t="s">
        <v>67</v>
      </c>
      <c r="D57" s="94"/>
      <c r="E57" s="93" t="s">
        <v>68</v>
      </c>
      <c r="F57" s="94"/>
      <c r="G57" s="94"/>
      <c r="H57" s="94"/>
      <c r="I57" s="94"/>
      <c r="J57" s="94"/>
      <c r="K57" s="91">
        <v>1668.74</v>
      </c>
      <c r="L57" s="92"/>
      <c r="M57" s="91">
        <v>3413</v>
      </c>
      <c r="N57" s="92"/>
      <c r="O57" s="91">
        <v>1177.3800000000001</v>
      </c>
      <c r="P57" s="92"/>
      <c r="Q57" s="91">
        <f t="shared" si="3"/>
        <v>0.34496923527688256</v>
      </c>
      <c r="R57" s="92"/>
      <c r="S57" s="47">
        <f t="shared" si="0"/>
        <v>0.70555029543248204</v>
      </c>
    </row>
    <row r="58" spans="1:19">
      <c r="A58" s="95" t="s">
        <v>0</v>
      </c>
      <c r="B58" s="96"/>
      <c r="C58" s="95" t="s">
        <v>12</v>
      </c>
      <c r="D58" s="96"/>
      <c r="E58" s="96"/>
      <c r="F58" s="96"/>
      <c r="G58" s="96"/>
      <c r="H58" s="96"/>
      <c r="I58" s="96"/>
      <c r="J58" s="96"/>
      <c r="K58" s="97">
        <v>0</v>
      </c>
      <c r="L58" s="98"/>
      <c r="M58" s="97">
        <f>M59</f>
        <v>1460</v>
      </c>
      <c r="N58" s="98"/>
      <c r="O58" s="97">
        <v>0</v>
      </c>
      <c r="P58" s="98"/>
      <c r="Q58" s="99">
        <f t="shared" si="3"/>
        <v>0</v>
      </c>
      <c r="R58" s="98"/>
      <c r="S58" s="52">
        <v>0</v>
      </c>
    </row>
    <row r="59" spans="1:19">
      <c r="A59" s="93" t="s">
        <v>0</v>
      </c>
      <c r="B59" s="94"/>
      <c r="C59" s="93" t="s">
        <v>48</v>
      </c>
      <c r="D59" s="94"/>
      <c r="E59" s="93" t="s">
        <v>49</v>
      </c>
      <c r="F59" s="94"/>
      <c r="G59" s="94"/>
      <c r="H59" s="94"/>
      <c r="I59" s="94"/>
      <c r="J59" s="94"/>
      <c r="K59" s="91">
        <v>0</v>
      </c>
      <c r="L59" s="92"/>
      <c r="M59" s="91">
        <v>1460</v>
      </c>
      <c r="N59" s="92"/>
      <c r="O59" s="91">
        <v>0</v>
      </c>
      <c r="P59" s="92"/>
      <c r="Q59" s="91">
        <f t="shared" si="3"/>
        <v>0</v>
      </c>
      <c r="R59" s="92"/>
      <c r="S59" s="47">
        <v>0</v>
      </c>
    </row>
    <row r="60" spans="1:19">
      <c r="A60" s="93" t="s">
        <v>0</v>
      </c>
      <c r="B60" s="94"/>
      <c r="C60" s="93" t="s">
        <v>65</v>
      </c>
      <c r="D60" s="94"/>
      <c r="E60" s="93" t="s">
        <v>66</v>
      </c>
      <c r="F60" s="94"/>
      <c r="G60" s="94"/>
      <c r="H60" s="94"/>
      <c r="I60" s="94"/>
      <c r="J60" s="94"/>
      <c r="K60" s="91">
        <v>0</v>
      </c>
      <c r="L60" s="92"/>
      <c r="M60" s="91">
        <v>796</v>
      </c>
      <c r="N60" s="92"/>
      <c r="O60" s="91">
        <v>0</v>
      </c>
      <c r="P60" s="92"/>
      <c r="Q60" s="91">
        <f t="shared" si="3"/>
        <v>0</v>
      </c>
      <c r="R60" s="92"/>
      <c r="S60" s="47">
        <v>0</v>
      </c>
    </row>
    <row r="61" spans="1:19">
      <c r="A61" s="93" t="s">
        <v>0</v>
      </c>
      <c r="B61" s="94"/>
      <c r="C61" s="93" t="s">
        <v>67</v>
      </c>
      <c r="D61" s="94"/>
      <c r="E61" s="93" t="s">
        <v>68</v>
      </c>
      <c r="F61" s="94"/>
      <c r="G61" s="94"/>
      <c r="H61" s="94"/>
      <c r="I61" s="94"/>
      <c r="J61" s="94"/>
      <c r="K61" s="91">
        <v>0</v>
      </c>
      <c r="L61" s="92"/>
      <c r="M61" s="91">
        <v>664</v>
      </c>
      <c r="N61" s="92"/>
      <c r="O61" s="91">
        <v>0</v>
      </c>
      <c r="P61" s="92"/>
      <c r="Q61" s="91">
        <f t="shared" si="3"/>
        <v>0</v>
      </c>
      <c r="R61" s="92"/>
      <c r="S61" s="47">
        <v>0</v>
      </c>
    </row>
    <row r="62" spans="1:19">
      <c r="A62" s="102" t="s">
        <v>4</v>
      </c>
      <c r="B62" s="94"/>
      <c r="C62" s="102" t="s">
        <v>69</v>
      </c>
      <c r="D62" s="94"/>
      <c r="E62" s="102" t="s">
        <v>70</v>
      </c>
      <c r="F62" s="94"/>
      <c r="G62" s="94"/>
      <c r="H62" s="94"/>
      <c r="I62" s="94"/>
      <c r="J62" s="94"/>
      <c r="K62" s="103">
        <v>92018.59</v>
      </c>
      <c r="L62" s="92"/>
      <c r="M62" s="103">
        <v>281347.63</v>
      </c>
      <c r="N62" s="92"/>
      <c r="O62" s="103">
        <v>90721.08</v>
      </c>
      <c r="P62" s="92"/>
      <c r="Q62" s="100">
        <f t="shared" si="3"/>
        <v>0.32245190762758513</v>
      </c>
      <c r="R62" s="101"/>
      <c r="S62" s="54">
        <f t="shared" si="0"/>
        <v>0.98589947965949065</v>
      </c>
    </row>
    <row r="63" spans="1:19">
      <c r="A63" s="95" t="s">
        <v>0</v>
      </c>
      <c r="B63" s="96"/>
      <c r="C63" s="95" t="s">
        <v>7</v>
      </c>
      <c r="D63" s="96"/>
      <c r="E63" s="96"/>
      <c r="F63" s="96"/>
      <c r="G63" s="96"/>
      <c r="H63" s="96"/>
      <c r="I63" s="96"/>
      <c r="J63" s="96"/>
      <c r="K63" s="97">
        <v>40904.519999999997</v>
      </c>
      <c r="L63" s="98"/>
      <c r="M63" s="97">
        <f>M64+M87+M90+M92</f>
        <v>120926</v>
      </c>
      <c r="N63" s="98"/>
      <c r="O63" s="97">
        <v>43484.62</v>
      </c>
      <c r="P63" s="98"/>
      <c r="Q63" s="99">
        <f t="shared" si="3"/>
        <v>0.35959694358533317</v>
      </c>
      <c r="R63" s="98"/>
      <c r="S63" s="52">
        <f t="shared" si="0"/>
        <v>1.0630761588205901</v>
      </c>
    </row>
    <row r="64" spans="1:19">
      <c r="A64" s="93" t="s">
        <v>0</v>
      </c>
      <c r="B64" s="94"/>
      <c r="C64" s="93" t="s">
        <v>48</v>
      </c>
      <c r="D64" s="94"/>
      <c r="E64" s="93" t="s">
        <v>49</v>
      </c>
      <c r="F64" s="94"/>
      <c r="G64" s="94"/>
      <c r="H64" s="94"/>
      <c r="I64" s="94"/>
      <c r="J64" s="94"/>
      <c r="K64" s="91">
        <v>40680.99</v>
      </c>
      <c r="L64" s="92"/>
      <c r="M64" s="91">
        <v>79024</v>
      </c>
      <c r="N64" s="92"/>
      <c r="O64" s="91">
        <v>43278.28</v>
      </c>
      <c r="P64" s="92"/>
      <c r="Q64" s="91">
        <f t="shared" si="3"/>
        <v>0.54765995140716739</v>
      </c>
      <c r="R64" s="92"/>
      <c r="S64" s="47">
        <f t="shared" si="0"/>
        <v>1.0638452997333645</v>
      </c>
    </row>
    <row r="65" spans="1:19">
      <c r="A65" s="93" t="s">
        <v>0</v>
      </c>
      <c r="B65" s="94"/>
      <c r="C65" s="93" t="s">
        <v>50</v>
      </c>
      <c r="D65" s="94"/>
      <c r="E65" s="93" t="s">
        <v>51</v>
      </c>
      <c r="F65" s="94"/>
      <c r="G65" s="94"/>
      <c r="H65" s="94"/>
      <c r="I65" s="94"/>
      <c r="J65" s="94"/>
      <c r="K65" s="91">
        <v>1203.68</v>
      </c>
      <c r="L65" s="92"/>
      <c r="M65" s="91">
        <v>4607.3999999999996</v>
      </c>
      <c r="N65" s="92"/>
      <c r="O65" s="91">
        <v>2426.6999999999998</v>
      </c>
      <c r="P65" s="92"/>
      <c r="Q65" s="91">
        <f t="shared" si="3"/>
        <v>0.52669618439901034</v>
      </c>
      <c r="R65" s="92"/>
      <c r="S65" s="47">
        <f t="shared" si="0"/>
        <v>2.01606739332713</v>
      </c>
    </row>
    <row r="66" spans="1:19">
      <c r="A66" s="93" t="s">
        <v>0</v>
      </c>
      <c r="B66" s="94"/>
      <c r="C66" s="93" t="s">
        <v>71</v>
      </c>
      <c r="D66" s="94"/>
      <c r="E66" s="93" t="s">
        <v>72</v>
      </c>
      <c r="F66" s="94"/>
      <c r="G66" s="94"/>
      <c r="H66" s="94"/>
      <c r="I66" s="94"/>
      <c r="J66" s="94"/>
      <c r="K66" s="91">
        <v>128</v>
      </c>
      <c r="L66" s="92"/>
      <c r="M66" s="91">
        <v>1100</v>
      </c>
      <c r="N66" s="92"/>
      <c r="O66" s="91">
        <v>573.67999999999995</v>
      </c>
      <c r="P66" s="92"/>
      <c r="Q66" s="91">
        <f t="shared" si="3"/>
        <v>0.52152727272727273</v>
      </c>
      <c r="R66" s="92"/>
      <c r="S66" s="47">
        <f t="shared" si="0"/>
        <v>4.4818749999999996</v>
      </c>
    </row>
    <row r="67" spans="1:19">
      <c r="A67" s="93" t="s">
        <v>0</v>
      </c>
      <c r="B67" s="94"/>
      <c r="C67" s="93" t="s">
        <v>73</v>
      </c>
      <c r="D67" s="94"/>
      <c r="E67" s="93" t="s">
        <v>74</v>
      </c>
      <c r="F67" s="94"/>
      <c r="G67" s="94"/>
      <c r="H67" s="94"/>
      <c r="I67" s="94"/>
      <c r="J67" s="94"/>
      <c r="K67" s="91">
        <v>27.6</v>
      </c>
      <c r="L67" s="92"/>
      <c r="M67" s="91">
        <v>80</v>
      </c>
      <c r="N67" s="92"/>
      <c r="O67" s="91">
        <v>34</v>
      </c>
      <c r="P67" s="92"/>
      <c r="Q67" s="91">
        <f t="shared" si="3"/>
        <v>0.42499999999999999</v>
      </c>
      <c r="R67" s="92"/>
      <c r="S67" s="47">
        <f t="shared" si="0"/>
        <v>1.2318840579710144</v>
      </c>
    </row>
    <row r="68" spans="1:19">
      <c r="A68" s="93" t="s">
        <v>0</v>
      </c>
      <c r="B68" s="94"/>
      <c r="C68" s="93" t="s">
        <v>75</v>
      </c>
      <c r="D68" s="94"/>
      <c r="E68" s="93" t="s">
        <v>76</v>
      </c>
      <c r="F68" s="94"/>
      <c r="G68" s="94"/>
      <c r="H68" s="94"/>
      <c r="I68" s="94"/>
      <c r="J68" s="94"/>
      <c r="K68" s="91">
        <v>6252.92</v>
      </c>
      <c r="L68" s="92"/>
      <c r="M68" s="91">
        <v>8838</v>
      </c>
      <c r="N68" s="92"/>
      <c r="O68" s="91">
        <v>5637.97</v>
      </c>
      <c r="P68" s="92"/>
      <c r="Q68" s="91">
        <f t="shared" si="3"/>
        <v>0.6379237384023535</v>
      </c>
      <c r="R68" s="92"/>
      <c r="S68" s="47">
        <f t="shared" si="0"/>
        <v>0.90165394727583281</v>
      </c>
    </row>
    <row r="69" spans="1:19">
      <c r="A69" s="93" t="s">
        <v>0</v>
      </c>
      <c r="B69" s="94"/>
      <c r="C69" s="93" t="s">
        <v>77</v>
      </c>
      <c r="D69" s="94"/>
      <c r="E69" s="93" t="s">
        <v>78</v>
      </c>
      <c r="F69" s="94"/>
      <c r="G69" s="94"/>
      <c r="H69" s="94"/>
      <c r="I69" s="94"/>
      <c r="J69" s="94"/>
      <c r="K69" s="91">
        <v>7.08</v>
      </c>
      <c r="L69" s="92"/>
      <c r="M69" s="91">
        <v>15.94</v>
      </c>
      <c r="N69" s="92"/>
      <c r="O69" s="91">
        <v>0</v>
      </c>
      <c r="P69" s="92"/>
      <c r="Q69" s="91">
        <f t="shared" si="3"/>
        <v>0</v>
      </c>
      <c r="R69" s="92"/>
      <c r="S69" s="47">
        <f t="shared" si="0"/>
        <v>0</v>
      </c>
    </row>
    <row r="70" spans="1:19">
      <c r="A70" s="93" t="s">
        <v>0</v>
      </c>
      <c r="B70" s="94"/>
      <c r="C70" s="93" t="s">
        <v>79</v>
      </c>
      <c r="D70" s="94"/>
      <c r="E70" s="93" t="s">
        <v>80</v>
      </c>
      <c r="F70" s="94"/>
      <c r="G70" s="94"/>
      <c r="H70" s="94"/>
      <c r="I70" s="94"/>
      <c r="J70" s="94"/>
      <c r="K70" s="91">
        <v>18667.23</v>
      </c>
      <c r="L70" s="92"/>
      <c r="M70" s="91">
        <v>24174</v>
      </c>
      <c r="N70" s="92"/>
      <c r="O70" s="91">
        <v>17472</v>
      </c>
      <c r="P70" s="92"/>
      <c r="Q70" s="91">
        <f t="shared" si="3"/>
        <v>0.72275999007197811</v>
      </c>
      <c r="R70" s="92"/>
      <c r="S70" s="47">
        <f t="shared" si="0"/>
        <v>0.93597175370957553</v>
      </c>
    </row>
    <row r="71" spans="1:19">
      <c r="A71" s="93" t="s">
        <v>0</v>
      </c>
      <c r="B71" s="94"/>
      <c r="C71" s="93" t="s">
        <v>81</v>
      </c>
      <c r="D71" s="94"/>
      <c r="E71" s="93" t="s">
        <v>82</v>
      </c>
      <c r="F71" s="94"/>
      <c r="G71" s="94"/>
      <c r="H71" s="94"/>
      <c r="I71" s="94"/>
      <c r="J71" s="94"/>
      <c r="K71" s="91">
        <v>858.64</v>
      </c>
      <c r="L71" s="92"/>
      <c r="M71" s="91">
        <v>1102</v>
      </c>
      <c r="N71" s="92"/>
      <c r="O71" s="91">
        <v>243.75</v>
      </c>
      <c r="P71" s="92"/>
      <c r="Q71" s="91">
        <f t="shared" si="3"/>
        <v>0.22118874773139746</v>
      </c>
      <c r="R71" s="92"/>
      <c r="S71" s="47">
        <f t="shared" si="0"/>
        <v>0.28387915773781797</v>
      </c>
    </row>
    <row r="72" spans="1:19">
      <c r="A72" s="93" t="s">
        <v>0</v>
      </c>
      <c r="B72" s="94"/>
      <c r="C72" s="93" t="s">
        <v>83</v>
      </c>
      <c r="D72" s="94"/>
      <c r="E72" s="93" t="s">
        <v>84</v>
      </c>
      <c r="F72" s="94"/>
      <c r="G72" s="94"/>
      <c r="H72" s="94"/>
      <c r="I72" s="94"/>
      <c r="J72" s="94"/>
      <c r="K72" s="91">
        <v>0</v>
      </c>
      <c r="L72" s="92"/>
      <c r="M72" s="91">
        <v>1000</v>
      </c>
      <c r="N72" s="92"/>
      <c r="O72" s="91">
        <v>0</v>
      </c>
      <c r="P72" s="92"/>
      <c r="Q72" s="91">
        <f t="shared" si="3"/>
        <v>0</v>
      </c>
      <c r="R72" s="92"/>
      <c r="S72" s="47">
        <v>0</v>
      </c>
    </row>
    <row r="73" spans="1:19">
      <c r="A73" s="93" t="s">
        <v>0</v>
      </c>
      <c r="B73" s="94"/>
      <c r="C73" s="93" t="s">
        <v>85</v>
      </c>
      <c r="D73" s="94"/>
      <c r="E73" s="93" t="s">
        <v>86</v>
      </c>
      <c r="F73" s="94"/>
      <c r="G73" s="94"/>
      <c r="H73" s="94"/>
      <c r="I73" s="94"/>
      <c r="J73" s="94"/>
      <c r="K73" s="91">
        <v>1526.3</v>
      </c>
      <c r="L73" s="92"/>
      <c r="M73" s="91">
        <v>3299</v>
      </c>
      <c r="N73" s="92"/>
      <c r="O73" s="91">
        <v>1651.83</v>
      </c>
      <c r="P73" s="92"/>
      <c r="Q73" s="91">
        <f t="shared" si="3"/>
        <v>0.50070627462867534</v>
      </c>
      <c r="R73" s="92"/>
      <c r="S73" s="47">
        <f t="shared" ref="S73:S135" si="4">O73/K73</f>
        <v>1.0822446439101094</v>
      </c>
    </row>
    <row r="74" spans="1:19">
      <c r="A74" s="93" t="s">
        <v>0</v>
      </c>
      <c r="B74" s="94"/>
      <c r="C74" s="93" t="s">
        <v>87</v>
      </c>
      <c r="D74" s="94"/>
      <c r="E74" s="93" t="s">
        <v>88</v>
      </c>
      <c r="F74" s="94"/>
      <c r="G74" s="94"/>
      <c r="H74" s="94"/>
      <c r="I74" s="94"/>
      <c r="J74" s="94"/>
      <c r="K74" s="91">
        <v>107</v>
      </c>
      <c r="L74" s="92"/>
      <c r="M74" s="91">
        <v>212</v>
      </c>
      <c r="N74" s="92"/>
      <c r="O74" s="91">
        <v>188</v>
      </c>
      <c r="P74" s="92"/>
      <c r="Q74" s="91">
        <f t="shared" si="3"/>
        <v>0.8867924528301887</v>
      </c>
      <c r="R74" s="92"/>
      <c r="S74" s="47">
        <f t="shared" si="4"/>
        <v>1.7570093457943925</v>
      </c>
    </row>
    <row r="75" spans="1:19">
      <c r="A75" s="93" t="s">
        <v>0</v>
      </c>
      <c r="B75" s="94"/>
      <c r="C75" s="93" t="s">
        <v>89</v>
      </c>
      <c r="D75" s="94"/>
      <c r="E75" s="93" t="s">
        <v>90</v>
      </c>
      <c r="F75" s="94"/>
      <c r="G75" s="94"/>
      <c r="H75" s="94"/>
      <c r="I75" s="94"/>
      <c r="J75" s="94"/>
      <c r="K75" s="91">
        <v>4854.79</v>
      </c>
      <c r="L75" s="92"/>
      <c r="M75" s="91">
        <v>8818</v>
      </c>
      <c r="N75" s="92"/>
      <c r="O75" s="91">
        <v>4862.5200000000004</v>
      </c>
      <c r="P75" s="92"/>
      <c r="Q75" s="91">
        <f t="shared" si="3"/>
        <v>0.55143116352914501</v>
      </c>
      <c r="R75" s="92"/>
      <c r="S75" s="47">
        <f t="shared" si="4"/>
        <v>1.0015922418889387</v>
      </c>
    </row>
    <row r="76" spans="1:19">
      <c r="A76" s="93" t="s">
        <v>0</v>
      </c>
      <c r="B76" s="94"/>
      <c r="C76" s="93" t="s">
        <v>91</v>
      </c>
      <c r="D76" s="94"/>
      <c r="E76" s="93" t="s">
        <v>92</v>
      </c>
      <c r="F76" s="94"/>
      <c r="G76" s="94"/>
      <c r="H76" s="94"/>
      <c r="I76" s="94"/>
      <c r="J76" s="94"/>
      <c r="K76" s="91">
        <v>2389.0500000000002</v>
      </c>
      <c r="L76" s="92"/>
      <c r="M76" s="91">
        <v>1968</v>
      </c>
      <c r="N76" s="92"/>
      <c r="O76" s="91">
        <v>1911.24</v>
      </c>
      <c r="P76" s="92"/>
      <c r="Q76" s="91">
        <f t="shared" si="3"/>
        <v>0.97115853658536588</v>
      </c>
      <c r="R76" s="92"/>
      <c r="S76" s="47">
        <f t="shared" si="4"/>
        <v>0.79999999999999993</v>
      </c>
    </row>
    <row r="77" spans="1:19">
      <c r="A77" s="93" t="s">
        <v>0</v>
      </c>
      <c r="B77" s="94"/>
      <c r="C77" s="93" t="s">
        <v>93</v>
      </c>
      <c r="D77" s="94"/>
      <c r="E77" s="93" t="s">
        <v>94</v>
      </c>
      <c r="F77" s="94"/>
      <c r="G77" s="94"/>
      <c r="H77" s="94"/>
      <c r="I77" s="94"/>
      <c r="J77" s="94"/>
      <c r="K77" s="91">
        <v>1230.5899999999999</v>
      </c>
      <c r="L77" s="92"/>
      <c r="M77" s="91">
        <v>3268</v>
      </c>
      <c r="N77" s="92"/>
      <c r="O77" s="91">
        <v>1154.68</v>
      </c>
      <c r="P77" s="92"/>
      <c r="Q77" s="91">
        <f t="shared" si="3"/>
        <v>0.35332925336597309</v>
      </c>
      <c r="R77" s="92"/>
      <c r="S77" s="47">
        <f t="shared" si="4"/>
        <v>0.93831414199692842</v>
      </c>
    </row>
    <row r="78" spans="1:19">
      <c r="A78" s="93" t="s">
        <v>0</v>
      </c>
      <c r="B78" s="94"/>
      <c r="C78" s="93" t="s">
        <v>95</v>
      </c>
      <c r="D78" s="94"/>
      <c r="E78" s="93" t="s">
        <v>96</v>
      </c>
      <c r="F78" s="94"/>
      <c r="G78" s="94"/>
      <c r="H78" s="94"/>
      <c r="I78" s="94"/>
      <c r="J78" s="94"/>
      <c r="K78" s="91">
        <v>2199.56</v>
      </c>
      <c r="L78" s="92"/>
      <c r="M78" s="91">
        <v>3000</v>
      </c>
      <c r="N78" s="92"/>
      <c r="O78" s="91">
        <v>2204.17</v>
      </c>
      <c r="P78" s="92"/>
      <c r="Q78" s="91">
        <f t="shared" si="3"/>
        <v>0.73472333333333339</v>
      </c>
      <c r="R78" s="92"/>
      <c r="S78" s="47">
        <f t="shared" si="4"/>
        <v>1.0020958737201986</v>
      </c>
    </row>
    <row r="79" spans="1:19">
      <c r="A79" s="93" t="s">
        <v>0</v>
      </c>
      <c r="B79" s="94"/>
      <c r="C79" s="93" t="s">
        <v>97</v>
      </c>
      <c r="D79" s="94"/>
      <c r="E79" s="93" t="s">
        <v>98</v>
      </c>
      <c r="F79" s="94"/>
      <c r="G79" s="94"/>
      <c r="H79" s="94"/>
      <c r="I79" s="94"/>
      <c r="J79" s="94"/>
      <c r="K79" s="91">
        <v>407.65</v>
      </c>
      <c r="L79" s="92"/>
      <c r="M79" s="91">
        <v>738</v>
      </c>
      <c r="N79" s="92"/>
      <c r="O79" s="91">
        <v>353.95</v>
      </c>
      <c r="P79" s="92"/>
      <c r="Q79" s="91">
        <f t="shared" si="3"/>
        <v>0.47960704607046067</v>
      </c>
      <c r="R79" s="92"/>
      <c r="S79" s="47">
        <f t="shared" si="4"/>
        <v>0.86826934870599781</v>
      </c>
    </row>
    <row r="80" spans="1:19">
      <c r="A80" s="93" t="s">
        <v>0</v>
      </c>
      <c r="B80" s="94"/>
      <c r="C80" s="93" t="s">
        <v>99</v>
      </c>
      <c r="D80" s="94"/>
      <c r="E80" s="93" t="s">
        <v>100</v>
      </c>
      <c r="F80" s="94"/>
      <c r="G80" s="94"/>
      <c r="H80" s="94"/>
      <c r="I80" s="94"/>
      <c r="J80" s="94"/>
      <c r="K80" s="91">
        <v>0</v>
      </c>
      <c r="L80" s="92"/>
      <c r="M80" s="91">
        <v>0</v>
      </c>
      <c r="N80" s="92"/>
      <c r="O80" s="91">
        <v>0</v>
      </c>
      <c r="P80" s="92"/>
      <c r="Q80" s="91">
        <v>0</v>
      </c>
      <c r="R80" s="92"/>
      <c r="S80" s="47">
        <v>0</v>
      </c>
    </row>
    <row r="81" spans="1:19">
      <c r="A81" s="93" t="s">
        <v>0</v>
      </c>
      <c r="B81" s="94"/>
      <c r="C81" s="93" t="s">
        <v>101</v>
      </c>
      <c r="D81" s="94"/>
      <c r="E81" s="93" t="s">
        <v>102</v>
      </c>
      <c r="F81" s="94"/>
      <c r="G81" s="94"/>
      <c r="H81" s="94"/>
      <c r="I81" s="94"/>
      <c r="J81" s="94"/>
      <c r="K81" s="91">
        <v>0</v>
      </c>
      <c r="L81" s="92"/>
      <c r="M81" s="91">
        <v>3827.66</v>
      </c>
      <c r="N81" s="92"/>
      <c r="O81" s="91">
        <v>3827.66</v>
      </c>
      <c r="P81" s="92"/>
      <c r="Q81" s="91">
        <f t="shared" si="3"/>
        <v>1</v>
      </c>
      <c r="R81" s="92"/>
      <c r="S81" s="47">
        <v>0</v>
      </c>
    </row>
    <row r="82" spans="1:19">
      <c r="A82" s="93" t="s">
        <v>0</v>
      </c>
      <c r="B82" s="94"/>
      <c r="C82" s="93" t="s">
        <v>103</v>
      </c>
      <c r="D82" s="94"/>
      <c r="E82" s="93" t="s">
        <v>104</v>
      </c>
      <c r="F82" s="94"/>
      <c r="G82" s="94"/>
      <c r="H82" s="94"/>
      <c r="I82" s="94"/>
      <c r="J82" s="94"/>
      <c r="K82" s="91">
        <v>173.71</v>
      </c>
      <c r="L82" s="92"/>
      <c r="M82" s="91">
        <v>345</v>
      </c>
      <c r="N82" s="92"/>
      <c r="O82" s="91">
        <v>227.74</v>
      </c>
      <c r="P82" s="92"/>
      <c r="Q82" s="91">
        <f t="shared" si="3"/>
        <v>0.66011594202898549</v>
      </c>
      <c r="R82" s="92"/>
      <c r="S82" s="47">
        <f t="shared" si="4"/>
        <v>1.3110356341028151</v>
      </c>
    </row>
    <row r="83" spans="1:19">
      <c r="A83" s="93" t="s">
        <v>0</v>
      </c>
      <c r="B83" s="94"/>
      <c r="C83" s="93" t="s">
        <v>105</v>
      </c>
      <c r="D83" s="94"/>
      <c r="E83" s="93" t="s">
        <v>106</v>
      </c>
      <c r="F83" s="94"/>
      <c r="G83" s="94"/>
      <c r="H83" s="94"/>
      <c r="I83" s="94"/>
      <c r="J83" s="94"/>
      <c r="K83" s="91">
        <v>148.09</v>
      </c>
      <c r="L83" s="92"/>
      <c r="M83" s="91">
        <v>204</v>
      </c>
      <c r="N83" s="92"/>
      <c r="O83" s="91">
        <v>178.09</v>
      </c>
      <c r="P83" s="92"/>
      <c r="Q83" s="91">
        <f t="shared" si="3"/>
        <v>0.87299019607843142</v>
      </c>
      <c r="R83" s="92"/>
      <c r="S83" s="47">
        <f t="shared" si="4"/>
        <v>1.20257951245864</v>
      </c>
    </row>
    <row r="84" spans="1:19">
      <c r="A84" s="93" t="s">
        <v>0</v>
      </c>
      <c r="B84" s="94"/>
      <c r="C84" s="93" t="s">
        <v>54</v>
      </c>
      <c r="D84" s="94"/>
      <c r="E84" s="93" t="s">
        <v>55</v>
      </c>
      <c r="F84" s="94"/>
      <c r="G84" s="94"/>
      <c r="H84" s="94"/>
      <c r="I84" s="94"/>
      <c r="J84" s="94"/>
      <c r="K84" s="91">
        <v>0</v>
      </c>
      <c r="L84" s="92"/>
      <c r="M84" s="91">
        <v>246</v>
      </c>
      <c r="N84" s="92"/>
      <c r="O84" s="91">
        <v>79.64</v>
      </c>
      <c r="P84" s="92"/>
      <c r="Q84" s="91">
        <f t="shared" si="3"/>
        <v>0.32373983739837398</v>
      </c>
      <c r="R84" s="92"/>
      <c r="S84" s="47">
        <v>0</v>
      </c>
    </row>
    <row r="85" spans="1:19">
      <c r="A85" s="93" t="s">
        <v>0</v>
      </c>
      <c r="B85" s="94"/>
      <c r="C85" s="93" t="s">
        <v>56</v>
      </c>
      <c r="D85" s="94"/>
      <c r="E85" s="93" t="s">
        <v>57</v>
      </c>
      <c r="F85" s="94"/>
      <c r="G85" s="94"/>
      <c r="H85" s="94"/>
      <c r="I85" s="94"/>
      <c r="J85" s="94"/>
      <c r="K85" s="91">
        <v>0</v>
      </c>
      <c r="L85" s="92"/>
      <c r="M85" s="91">
        <v>11716</v>
      </c>
      <c r="N85" s="92"/>
      <c r="O85" s="91">
        <v>0</v>
      </c>
      <c r="P85" s="92"/>
      <c r="Q85" s="91">
        <f t="shared" si="3"/>
        <v>0</v>
      </c>
      <c r="R85" s="92"/>
      <c r="S85" s="47">
        <v>0</v>
      </c>
    </row>
    <row r="86" spans="1:19">
      <c r="A86" s="93" t="s">
        <v>0</v>
      </c>
      <c r="B86" s="94"/>
      <c r="C86" s="93" t="s">
        <v>107</v>
      </c>
      <c r="D86" s="94"/>
      <c r="E86" s="93" t="s">
        <v>108</v>
      </c>
      <c r="F86" s="94"/>
      <c r="G86" s="94"/>
      <c r="H86" s="94"/>
      <c r="I86" s="94"/>
      <c r="J86" s="94"/>
      <c r="K86" s="91">
        <v>499.1</v>
      </c>
      <c r="L86" s="92"/>
      <c r="M86" s="91">
        <v>465</v>
      </c>
      <c r="N86" s="92"/>
      <c r="O86" s="91">
        <v>250.66</v>
      </c>
      <c r="P86" s="92"/>
      <c r="Q86" s="91">
        <f t="shared" si="3"/>
        <v>0.5390537634408602</v>
      </c>
      <c r="R86" s="92"/>
      <c r="S86" s="47">
        <f t="shared" si="4"/>
        <v>0.50222400320577032</v>
      </c>
    </row>
    <row r="87" spans="1:19">
      <c r="A87" s="93" t="s">
        <v>0</v>
      </c>
      <c r="B87" s="94"/>
      <c r="C87" s="93" t="s">
        <v>58</v>
      </c>
      <c r="D87" s="94"/>
      <c r="E87" s="93" t="s">
        <v>59</v>
      </c>
      <c r="F87" s="94"/>
      <c r="G87" s="94"/>
      <c r="H87" s="94"/>
      <c r="I87" s="94"/>
      <c r="J87" s="94"/>
      <c r="K87" s="91">
        <v>223.53</v>
      </c>
      <c r="L87" s="92"/>
      <c r="M87" s="91">
        <v>529</v>
      </c>
      <c r="N87" s="92"/>
      <c r="O87" s="91">
        <v>206.34</v>
      </c>
      <c r="P87" s="92"/>
      <c r="Q87" s="91">
        <f t="shared" si="3"/>
        <v>0.39005671077504728</v>
      </c>
      <c r="R87" s="92"/>
      <c r="S87" s="47">
        <f t="shared" si="4"/>
        <v>0.9230975707958663</v>
      </c>
    </row>
    <row r="88" spans="1:19">
      <c r="A88" s="93" t="s">
        <v>0</v>
      </c>
      <c r="B88" s="94"/>
      <c r="C88" s="93" t="s">
        <v>109</v>
      </c>
      <c r="D88" s="94"/>
      <c r="E88" s="93" t="s">
        <v>110</v>
      </c>
      <c r="F88" s="94"/>
      <c r="G88" s="94"/>
      <c r="H88" s="94"/>
      <c r="I88" s="94"/>
      <c r="J88" s="94"/>
      <c r="K88" s="91">
        <v>223.53</v>
      </c>
      <c r="L88" s="92"/>
      <c r="M88" s="91">
        <v>487</v>
      </c>
      <c r="N88" s="92"/>
      <c r="O88" s="91">
        <v>206.34</v>
      </c>
      <c r="P88" s="92"/>
      <c r="Q88" s="91">
        <f t="shared" si="3"/>
        <v>0.42369609856262835</v>
      </c>
      <c r="R88" s="92"/>
      <c r="S88" s="47">
        <f t="shared" si="4"/>
        <v>0.9230975707958663</v>
      </c>
    </row>
    <row r="89" spans="1:19">
      <c r="A89" s="93" t="s">
        <v>0</v>
      </c>
      <c r="B89" s="94"/>
      <c r="C89" s="93" t="s">
        <v>60</v>
      </c>
      <c r="D89" s="94"/>
      <c r="E89" s="93" t="s">
        <v>61</v>
      </c>
      <c r="F89" s="94"/>
      <c r="G89" s="94"/>
      <c r="H89" s="94"/>
      <c r="I89" s="94"/>
      <c r="J89" s="94"/>
      <c r="K89" s="91">
        <v>0</v>
      </c>
      <c r="L89" s="92"/>
      <c r="M89" s="91">
        <v>42</v>
      </c>
      <c r="N89" s="92"/>
      <c r="O89" s="91">
        <v>0</v>
      </c>
      <c r="P89" s="92"/>
      <c r="Q89" s="91">
        <f t="shared" si="3"/>
        <v>0</v>
      </c>
      <c r="R89" s="92"/>
      <c r="S89" s="47">
        <v>0</v>
      </c>
    </row>
    <row r="90" spans="1:19">
      <c r="A90" s="93" t="s">
        <v>0</v>
      </c>
      <c r="B90" s="94"/>
      <c r="C90" s="93" t="s">
        <v>111</v>
      </c>
      <c r="D90" s="94"/>
      <c r="E90" s="93" t="s">
        <v>112</v>
      </c>
      <c r="F90" s="94"/>
      <c r="G90" s="94"/>
      <c r="H90" s="94"/>
      <c r="I90" s="94"/>
      <c r="J90" s="94"/>
      <c r="K90" s="91">
        <v>0</v>
      </c>
      <c r="L90" s="92"/>
      <c r="M90" s="91">
        <v>0</v>
      </c>
      <c r="N90" s="92"/>
      <c r="O90" s="91">
        <v>0</v>
      </c>
      <c r="P90" s="92"/>
      <c r="Q90" s="91">
        <v>0</v>
      </c>
      <c r="R90" s="92"/>
      <c r="S90" s="47">
        <v>0</v>
      </c>
    </row>
    <row r="91" spans="1:19">
      <c r="A91" s="93" t="s">
        <v>0</v>
      </c>
      <c r="B91" s="94"/>
      <c r="C91" s="93" t="s">
        <v>113</v>
      </c>
      <c r="D91" s="94"/>
      <c r="E91" s="93" t="s">
        <v>114</v>
      </c>
      <c r="F91" s="94"/>
      <c r="G91" s="94"/>
      <c r="H91" s="94"/>
      <c r="I91" s="94"/>
      <c r="J91" s="94"/>
      <c r="K91" s="91">
        <v>0</v>
      </c>
      <c r="L91" s="92"/>
      <c r="M91" s="91">
        <v>0</v>
      </c>
      <c r="N91" s="92"/>
      <c r="O91" s="91">
        <v>0</v>
      </c>
      <c r="P91" s="92"/>
      <c r="Q91" s="91">
        <v>0</v>
      </c>
      <c r="R91" s="92"/>
      <c r="S91" s="47">
        <v>0</v>
      </c>
    </row>
    <row r="92" spans="1:19">
      <c r="A92" s="93" t="s">
        <v>0</v>
      </c>
      <c r="B92" s="94"/>
      <c r="C92" s="93" t="s">
        <v>115</v>
      </c>
      <c r="D92" s="94"/>
      <c r="E92" s="93" t="s">
        <v>116</v>
      </c>
      <c r="F92" s="94"/>
      <c r="G92" s="94"/>
      <c r="H92" s="94"/>
      <c r="I92" s="94"/>
      <c r="J92" s="94"/>
      <c r="K92" s="91">
        <v>0</v>
      </c>
      <c r="L92" s="92"/>
      <c r="M92" s="91">
        <v>41373</v>
      </c>
      <c r="N92" s="92"/>
      <c r="O92" s="91">
        <v>0</v>
      </c>
      <c r="P92" s="92"/>
      <c r="Q92" s="91">
        <f t="shared" ref="Q92:Q97" si="5">O92/M92</f>
        <v>0</v>
      </c>
      <c r="R92" s="92"/>
      <c r="S92" s="47">
        <v>0</v>
      </c>
    </row>
    <row r="93" spans="1:19">
      <c r="A93" s="93" t="s">
        <v>0</v>
      </c>
      <c r="B93" s="94"/>
      <c r="C93" s="93" t="s">
        <v>117</v>
      </c>
      <c r="D93" s="94"/>
      <c r="E93" s="93" t="s">
        <v>118</v>
      </c>
      <c r="F93" s="94"/>
      <c r="G93" s="94"/>
      <c r="H93" s="94"/>
      <c r="I93" s="94"/>
      <c r="J93" s="94"/>
      <c r="K93" s="91">
        <v>0</v>
      </c>
      <c r="L93" s="92"/>
      <c r="M93" s="91">
        <v>41373</v>
      </c>
      <c r="N93" s="92"/>
      <c r="O93" s="91">
        <v>0</v>
      </c>
      <c r="P93" s="92"/>
      <c r="Q93" s="91">
        <f t="shared" si="5"/>
        <v>0</v>
      </c>
      <c r="R93" s="92"/>
      <c r="S93" s="47">
        <v>0</v>
      </c>
    </row>
    <row r="94" spans="1:19">
      <c r="A94" s="95" t="s">
        <v>0</v>
      </c>
      <c r="B94" s="96"/>
      <c r="C94" s="95" t="s">
        <v>12</v>
      </c>
      <c r="D94" s="96"/>
      <c r="E94" s="96"/>
      <c r="F94" s="96"/>
      <c r="G94" s="96"/>
      <c r="H94" s="96"/>
      <c r="I94" s="96"/>
      <c r="J94" s="96"/>
      <c r="K94" s="97">
        <v>4041.57</v>
      </c>
      <c r="L94" s="98"/>
      <c r="M94" s="97">
        <f>M95+M112+M114</f>
        <v>16942</v>
      </c>
      <c r="N94" s="98"/>
      <c r="O94" s="97">
        <v>2334.6799999999998</v>
      </c>
      <c r="P94" s="98"/>
      <c r="Q94" s="99">
        <f t="shared" si="5"/>
        <v>0.13780427340337623</v>
      </c>
      <c r="R94" s="98"/>
      <c r="S94" s="52">
        <f t="shared" si="4"/>
        <v>0.57766659986094504</v>
      </c>
    </row>
    <row r="95" spans="1:19">
      <c r="A95" s="93" t="s">
        <v>0</v>
      </c>
      <c r="B95" s="94"/>
      <c r="C95" s="93" t="s">
        <v>48</v>
      </c>
      <c r="D95" s="94"/>
      <c r="E95" s="93" t="s">
        <v>49</v>
      </c>
      <c r="F95" s="94"/>
      <c r="G95" s="94"/>
      <c r="H95" s="94"/>
      <c r="I95" s="94"/>
      <c r="J95" s="94"/>
      <c r="K95" s="91">
        <v>2081.15</v>
      </c>
      <c r="L95" s="92"/>
      <c r="M95" s="91">
        <v>16356</v>
      </c>
      <c r="N95" s="92"/>
      <c r="O95" s="91">
        <v>2334.6799999999998</v>
      </c>
      <c r="P95" s="92"/>
      <c r="Q95" s="91">
        <f t="shared" si="5"/>
        <v>0.1427415015896307</v>
      </c>
      <c r="R95" s="92"/>
      <c r="S95" s="47">
        <f t="shared" si="4"/>
        <v>1.1218220695288661</v>
      </c>
    </row>
    <row r="96" spans="1:19">
      <c r="A96" s="93" t="s">
        <v>0</v>
      </c>
      <c r="B96" s="94"/>
      <c r="C96" s="93" t="s">
        <v>50</v>
      </c>
      <c r="D96" s="94"/>
      <c r="E96" s="93" t="s">
        <v>51</v>
      </c>
      <c r="F96" s="94"/>
      <c r="G96" s="94"/>
      <c r="H96" s="94"/>
      <c r="I96" s="94"/>
      <c r="J96" s="94"/>
      <c r="K96" s="91">
        <v>0</v>
      </c>
      <c r="L96" s="92"/>
      <c r="M96" s="91">
        <v>1090</v>
      </c>
      <c r="N96" s="92"/>
      <c r="O96" s="91">
        <v>363.9</v>
      </c>
      <c r="P96" s="92"/>
      <c r="Q96" s="91">
        <f t="shared" si="5"/>
        <v>0.33385321100917431</v>
      </c>
      <c r="R96" s="92"/>
      <c r="S96" s="47">
        <v>0</v>
      </c>
    </row>
    <row r="97" spans="1:19">
      <c r="A97" s="93" t="s">
        <v>0</v>
      </c>
      <c r="B97" s="94"/>
      <c r="C97" s="93" t="s">
        <v>71</v>
      </c>
      <c r="D97" s="94"/>
      <c r="E97" s="93" t="s">
        <v>72</v>
      </c>
      <c r="F97" s="94"/>
      <c r="G97" s="94"/>
      <c r="H97" s="94"/>
      <c r="I97" s="94"/>
      <c r="J97" s="94"/>
      <c r="K97" s="91">
        <v>0</v>
      </c>
      <c r="L97" s="92"/>
      <c r="M97" s="91">
        <v>246.45</v>
      </c>
      <c r="N97" s="92"/>
      <c r="O97" s="91">
        <v>30</v>
      </c>
      <c r="P97" s="92"/>
      <c r="Q97" s="91">
        <f t="shared" si="5"/>
        <v>0.12172854534388315</v>
      </c>
      <c r="R97" s="92"/>
      <c r="S97" s="47">
        <v>0</v>
      </c>
    </row>
    <row r="98" spans="1:19" s="37" customFormat="1">
      <c r="A98" s="38"/>
      <c r="C98" s="38">
        <v>3214</v>
      </c>
      <c r="E98" s="38" t="s">
        <v>74</v>
      </c>
      <c r="K98" s="91">
        <v>0</v>
      </c>
      <c r="L98" s="91"/>
      <c r="M98" s="91">
        <v>20</v>
      </c>
      <c r="N98" s="91"/>
      <c r="O98" s="91">
        <v>0</v>
      </c>
      <c r="P98" s="91"/>
      <c r="Q98" s="91">
        <v>0</v>
      </c>
      <c r="R98" s="92"/>
      <c r="S98" s="47">
        <v>0</v>
      </c>
    </row>
    <row r="99" spans="1:19">
      <c r="A99" s="93" t="s">
        <v>0</v>
      </c>
      <c r="B99" s="94"/>
      <c r="C99" s="93" t="s">
        <v>75</v>
      </c>
      <c r="D99" s="94"/>
      <c r="E99" s="93" t="s">
        <v>76</v>
      </c>
      <c r="F99" s="94"/>
      <c r="G99" s="94"/>
      <c r="H99" s="94"/>
      <c r="I99" s="94"/>
      <c r="J99" s="94"/>
      <c r="K99" s="91">
        <v>26.48</v>
      </c>
      <c r="L99" s="92"/>
      <c r="M99" s="91">
        <v>1522</v>
      </c>
      <c r="N99" s="92"/>
      <c r="O99" s="91">
        <v>0</v>
      </c>
      <c r="P99" s="92"/>
      <c r="Q99" s="91">
        <f t="shared" ref="Q99:Q121" si="6">O99/M99</f>
        <v>0</v>
      </c>
      <c r="R99" s="92"/>
      <c r="S99" s="47">
        <f t="shared" si="4"/>
        <v>0</v>
      </c>
    </row>
    <row r="100" spans="1:19">
      <c r="A100" s="93" t="s">
        <v>0</v>
      </c>
      <c r="B100" s="94"/>
      <c r="C100" s="93" t="s">
        <v>77</v>
      </c>
      <c r="D100" s="94"/>
      <c r="E100" s="93" t="s">
        <v>78</v>
      </c>
      <c r="F100" s="94"/>
      <c r="G100" s="94"/>
      <c r="H100" s="94"/>
      <c r="I100" s="94"/>
      <c r="J100" s="94"/>
      <c r="K100" s="91">
        <v>40.67</v>
      </c>
      <c r="L100" s="92"/>
      <c r="M100" s="91">
        <v>275</v>
      </c>
      <c r="N100" s="92"/>
      <c r="O100" s="91">
        <v>0</v>
      </c>
      <c r="P100" s="92"/>
      <c r="Q100" s="91">
        <f t="shared" si="6"/>
        <v>0</v>
      </c>
      <c r="R100" s="92"/>
      <c r="S100" s="47">
        <f t="shared" si="4"/>
        <v>0</v>
      </c>
    </row>
    <row r="101" spans="1:19">
      <c r="A101" s="93" t="s">
        <v>0</v>
      </c>
      <c r="B101" s="94"/>
      <c r="C101" s="93" t="s">
        <v>79</v>
      </c>
      <c r="D101" s="94"/>
      <c r="E101" s="93" t="s">
        <v>80</v>
      </c>
      <c r="F101" s="94"/>
      <c r="G101" s="94"/>
      <c r="H101" s="94"/>
      <c r="I101" s="94"/>
      <c r="J101" s="94"/>
      <c r="K101" s="91">
        <v>0</v>
      </c>
      <c r="L101" s="92"/>
      <c r="M101" s="91">
        <v>4753.55</v>
      </c>
      <c r="N101" s="92"/>
      <c r="O101" s="91">
        <v>0</v>
      </c>
      <c r="P101" s="92"/>
      <c r="Q101" s="91">
        <f t="shared" si="6"/>
        <v>0</v>
      </c>
      <c r="R101" s="92"/>
      <c r="S101" s="47">
        <v>0</v>
      </c>
    </row>
    <row r="102" spans="1:19">
      <c r="A102" s="93" t="s">
        <v>0</v>
      </c>
      <c r="B102" s="94"/>
      <c r="C102" s="93" t="s">
        <v>81</v>
      </c>
      <c r="D102" s="94"/>
      <c r="E102" s="93" t="s">
        <v>82</v>
      </c>
      <c r="F102" s="94"/>
      <c r="G102" s="94"/>
      <c r="H102" s="94"/>
      <c r="I102" s="94"/>
      <c r="J102" s="94"/>
      <c r="K102" s="91">
        <v>0</v>
      </c>
      <c r="L102" s="92"/>
      <c r="M102" s="91">
        <v>827</v>
      </c>
      <c r="N102" s="92"/>
      <c r="O102" s="91">
        <v>0</v>
      </c>
      <c r="P102" s="92"/>
      <c r="Q102" s="91">
        <f t="shared" si="6"/>
        <v>0</v>
      </c>
      <c r="R102" s="92"/>
      <c r="S102" s="47">
        <v>0</v>
      </c>
    </row>
    <row r="103" spans="1:19">
      <c r="A103" s="93" t="s">
        <v>0</v>
      </c>
      <c r="B103" s="94"/>
      <c r="C103" s="93" t="s">
        <v>85</v>
      </c>
      <c r="D103" s="94"/>
      <c r="E103" s="93" t="s">
        <v>86</v>
      </c>
      <c r="F103" s="94"/>
      <c r="G103" s="94"/>
      <c r="H103" s="94"/>
      <c r="I103" s="94"/>
      <c r="J103" s="94"/>
      <c r="K103" s="91">
        <v>0</v>
      </c>
      <c r="L103" s="92"/>
      <c r="M103" s="91">
        <v>468</v>
      </c>
      <c r="N103" s="92"/>
      <c r="O103" s="91">
        <v>0</v>
      </c>
      <c r="P103" s="92"/>
      <c r="Q103" s="91">
        <f t="shared" si="6"/>
        <v>0</v>
      </c>
      <c r="R103" s="92"/>
      <c r="S103" s="47">
        <v>0</v>
      </c>
    </row>
    <row r="104" spans="1:19">
      <c r="A104" s="93" t="s">
        <v>0</v>
      </c>
      <c r="B104" s="94"/>
      <c r="C104" s="93" t="s">
        <v>89</v>
      </c>
      <c r="D104" s="94"/>
      <c r="E104" s="93" t="s">
        <v>90</v>
      </c>
      <c r="F104" s="94"/>
      <c r="G104" s="94"/>
      <c r="H104" s="94"/>
      <c r="I104" s="94"/>
      <c r="J104" s="94"/>
      <c r="K104" s="91">
        <v>0</v>
      </c>
      <c r="L104" s="92"/>
      <c r="M104" s="91">
        <v>1165</v>
      </c>
      <c r="N104" s="92"/>
      <c r="O104" s="91">
        <v>0</v>
      </c>
      <c r="P104" s="92"/>
      <c r="Q104" s="91">
        <f t="shared" si="6"/>
        <v>0</v>
      </c>
      <c r="R104" s="92"/>
      <c r="S104" s="47">
        <v>0</v>
      </c>
    </row>
    <row r="105" spans="1:19">
      <c r="A105" s="93" t="s">
        <v>0</v>
      </c>
      <c r="B105" s="94"/>
      <c r="C105" s="93" t="s">
        <v>93</v>
      </c>
      <c r="D105" s="94"/>
      <c r="E105" s="93" t="s">
        <v>94</v>
      </c>
      <c r="F105" s="94"/>
      <c r="G105" s="94"/>
      <c r="H105" s="94"/>
      <c r="I105" s="94"/>
      <c r="J105" s="94"/>
      <c r="K105" s="91">
        <v>1585.18</v>
      </c>
      <c r="L105" s="92"/>
      <c r="M105" s="91">
        <v>3053</v>
      </c>
      <c r="N105" s="92"/>
      <c r="O105" s="91">
        <v>1545.59</v>
      </c>
      <c r="P105" s="92"/>
      <c r="Q105" s="91">
        <f t="shared" si="6"/>
        <v>0.50625286603340969</v>
      </c>
      <c r="R105" s="92"/>
      <c r="S105" s="47">
        <f t="shared" si="4"/>
        <v>0.9750249183058074</v>
      </c>
    </row>
    <row r="106" spans="1:19">
      <c r="A106" s="93" t="s">
        <v>0</v>
      </c>
      <c r="B106" s="94"/>
      <c r="C106" s="93">
        <v>3238</v>
      </c>
      <c r="D106" s="94"/>
      <c r="E106" s="93" t="s">
        <v>96</v>
      </c>
      <c r="F106" s="94"/>
      <c r="G106" s="94"/>
      <c r="H106" s="94"/>
      <c r="I106" s="94"/>
      <c r="J106" s="94"/>
      <c r="K106" s="91">
        <v>0</v>
      </c>
      <c r="L106" s="92"/>
      <c r="M106" s="91">
        <v>500</v>
      </c>
      <c r="N106" s="92"/>
      <c r="O106" s="91">
        <v>0</v>
      </c>
      <c r="P106" s="92"/>
      <c r="Q106" s="91">
        <f t="shared" si="6"/>
        <v>0</v>
      </c>
      <c r="R106" s="92"/>
      <c r="S106" s="47">
        <v>0</v>
      </c>
    </row>
    <row r="107" spans="1:19" s="37" customFormat="1">
      <c r="A107" s="38"/>
      <c r="C107" s="38">
        <v>3239</v>
      </c>
      <c r="E107" s="38" t="s">
        <v>98</v>
      </c>
      <c r="K107" s="91">
        <v>0</v>
      </c>
      <c r="L107" s="91"/>
      <c r="M107" s="91">
        <v>332</v>
      </c>
      <c r="N107" s="91"/>
      <c r="O107" s="91">
        <v>0</v>
      </c>
      <c r="P107" s="91"/>
      <c r="Q107" s="91">
        <v>0</v>
      </c>
      <c r="R107" s="92"/>
      <c r="S107" s="47">
        <v>0</v>
      </c>
    </row>
    <row r="108" spans="1:19">
      <c r="A108" s="93" t="s">
        <v>0</v>
      </c>
      <c r="B108" s="94"/>
      <c r="C108" s="93" t="s">
        <v>99</v>
      </c>
      <c r="D108" s="94"/>
      <c r="E108" s="93" t="s">
        <v>100</v>
      </c>
      <c r="F108" s="94"/>
      <c r="G108" s="94"/>
      <c r="H108" s="94"/>
      <c r="I108" s="94"/>
      <c r="J108" s="94"/>
      <c r="K108" s="91">
        <v>95.55</v>
      </c>
      <c r="L108" s="92"/>
      <c r="M108" s="91">
        <v>393</v>
      </c>
      <c r="N108" s="92"/>
      <c r="O108" s="91">
        <v>290.19</v>
      </c>
      <c r="P108" s="92"/>
      <c r="Q108" s="91">
        <f t="shared" si="6"/>
        <v>0.73839694656488553</v>
      </c>
      <c r="R108" s="92"/>
      <c r="S108" s="47">
        <f t="shared" si="4"/>
        <v>3.0370486656200941</v>
      </c>
    </row>
    <row r="109" spans="1:19">
      <c r="A109" s="93" t="s">
        <v>0</v>
      </c>
      <c r="B109" s="94"/>
      <c r="C109" s="93" t="s">
        <v>103</v>
      </c>
      <c r="D109" s="94"/>
      <c r="E109" s="93" t="s">
        <v>104</v>
      </c>
      <c r="F109" s="94"/>
      <c r="G109" s="94"/>
      <c r="H109" s="94"/>
      <c r="I109" s="94"/>
      <c r="J109" s="94"/>
      <c r="K109" s="91">
        <v>0</v>
      </c>
      <c r="L109" s="92"/>
      <c r="M109" s="91">
        <v>664</v>
      </c>
      <c r="N109" s="92"/>
      <c r="O109" s="91">
        <v>0</v>
      </c>
      <c r="P109" s="92"/>
      <c r="Q109" s="91">
        <f t="shared" si="6"/>
        <v>0</v>
      </c>
      <c r="R109" s="92"/>
      <c r="S109" s="47">
        <v>0</v>
      </c>
    </row>
    <row r="110" spans="1:19">
      <c r="A110" s="93" t="s">
        <v>0</v>
      </c>
      <c r="B110" s="94"/>
      <c r="C110" s="93" t="s">
        <v>105</v>
      </c>
      <c r="D110" s="94"/>
      <c r="E110" s="93" t="s">
        <v>106</v>
      </c>
      <c r="F110" s="94"/>
      <c r="G110" s="94"/>
      <c r="H110" s="94"/>
      <c r="I110" s="94"/>
      <c r="J110" s="94"/>
      <c r="K110" s="91">
        <v>13.27</v>
      </c>
      <c r="L110" s="92"/>
      <c r="M110" s="91">
        <v>70</v>
      </c>
      <c r="N110" s="92"/>
      <c r="O110" s="91">
        <v>25</v>
      </c>
      <c r="P110" s="92"/>
      <c r="Q110" s="91">
        <f t="shared" si="6"/>
        <v>0.35714285714285715</v>
      </c>
      <c r="R110" s="92"/>
      <c r="S110" s="47">
        <f t="shared" si="4"/>
        <v>1.8839487565938207</v>
      </c>
    </row>
    <row r="111" spans="1:19">
      <c r="A111" s="93" t="s">
        <v>0</v>
      </c>
      <c r="B111" s="94"/>
      <c r="C111" s="93" t="s">
        <v>107</v>
      </c>
      <c r="D111" s="94"/>
      <c r="E111" s="93" t="s">
        <v>108</v>
      </c>
      <c r="F111" s="94"/>
      <c r="G111" s="94"/>
      <c r="H111" s="94"/>
      <c r="I111" s="94"/>
      <c r="J111" s="94"/>
      <c r="K111" s="91">
        <v>320</v>
      </c>
      <c r="L111" s="92"/>
      <c r="M111" s="91">
        <v>977</v>
      </c>
      <c r="N111" s="92"/>
      <c r="O111" s="91">
        <v>80</v>
      </c>
      <c r="P111" s="92"/>
      <c r="Q111" s="91">
        <f t="shared" si="6"/>
        <v>8.1883316274309115E-2</v>
      </c>
      <c r="R111" s="92"/>
      <c r="S111" s="47">
        <f t="shared" si="4"/>
        <v>0.25</v>
      </c>
    </row>
    <row r="112" spans="1:19">
      <c r="A112" s="93" t="s">
        <v>0</v>
      </c>
      <c r="B112" s="94"/>
      <c r="C112" s="93" t="s">
        <v>58</v>
      </c>
      <c r="D112" s="94"/>
      <c r="E112" s="93" t="s">
        <v>59</v>
      </c>
      <c r="F112" s="94"/>
      <c r="G112" s="94"/>
      <c r="H112" s="94"/>
      <c r="I112" s="94"/>
      <c r="J112" s="94"/>
      <c r="K112" s="91">
        <v>0</v>
      </c>
      <c r="L112" s="92"/>
      <c r="M112" s="91">
        <v>66</v>
      </c>
      <c r="N112" s="92"/>
      <c r="O112" s="91">
        <v>0</v>
      </c>
      <c r="P112" s="92"/>
      <c r="Q112" s="91">
        <f t="shared" si="6"/>
        <v>0</v>
      </c>
      <c r="R112" s="92"/>
      <c r="S112" s="47">
        <v>0</v>
      </c>
    </row>
    <row r="113" spans="1:19">
      <c r="A113" s="93" t="s">
        <v>0</v>
      </c>
      <c r="B113" s="94"/>
      <c r="C113" s="93" t="s">
        <v>109</v>
      </c>
      <c r="D113" s="94"/>
      <c r="E113" s="93" t="s">
        <v>110</v>
      </c>
      <c r="F113" s="94"/>
      <c r="G113" s="94"/>
      <c r="H113" s="94"/>
      <c r="I113" s="94"/>
      <c r="J113" s="94"/>
      <c r="K113" s="91">
        <v>0</v>
      </c>
      <c r="L113" s="92"/>
      <c r="M113" s="91">
        <v>66</v>
      </c>
      <c r="N113" s="92"/>
      <c r="O113" s="91">
        <v>0</v>
      </c>
      <c r="P113" s="92"/>
      <c r="Q113" s="91">
        <f t="shared" si="6"/>
        <v>0</v>
      </c>
      <c r="R113" s="92"/>
      <c r="S113" s="47">
        <v>0</v>
      </c>
    </row>
    <row r="114" spans="1:19">
      <c r="A114" s="93" t="s">
        <v>0</v>
      </c>
      <c r="B114" s="94"/>
      <c r="C114" s="93" t="s">
        <v>111</v>
      </c>
      <c r="D114" s="94"/>
      <c r="E114" s="93" t="s">
        <v>112</v>
      </c>
      <c r="F114" s="94"/>
      <c r="G114" s="94"/>
      <c r="H114" s="94"/>
      <c r="I114" s="94"/>
      <c r="J114" s="94"/>
      <c r="K114" s="91">
        <v>1960.42</v>
      </c>
      <c r="L114" s="92"/>
      <c r="M114" s="91">
        <v>520</v>
      </c>
      <c r="N114" s="92"/>
      <c r="O114" s="91">
        <v>0</v>
      </c>
      <c r="P114" s="92"/>
      <c r="Q114" s="91">
        <f t="shared" si="6"/>
        <v>0</v>
      </c>
      <c r="R114" s="92"/>
      <c r="S114" s="47">
        <f t="shared" si="4"/>
        <v>0</v>
      </c>
    </row>
    <row r="115" spans="1:19">
      <c r="A115" s="93" t="s">
        <v>0</v>
      </c>
      <c r="B115" s="94"/>
      <c r="C115" s="93" t="s">
        <v>113</v>
      </c>
      <c r="D115" s="94"/>
      <c r="E115" s="93" t="s">
        <v>114</v>
      </c>
      <c r="F115" s="94"/>
      <c r="G115" s="94"/>
      <c r="H115" s="94"/>
      <c r="I115" s="94"/>
      <c r="J115" s="94"/>
      <c r="K115" s="91">
        <v>1960.42</v>
      </c>
      <c r="L115" s="92"/>
      <c r="M115" s="91">
        <v>520</v>
      </c>
      <c r="N115" s="92"/>
      <c r="O115" s="91">
        <v>0</v>
      </c>
      <c r="P115" s="92"/>
      <c r="Q115" s="91">
        <f t="shared" si="6"/>
        <v>0</v>
      </c>
      <c r="R115" s="92"/>
      <c r="S115" s="47">
        <f t="shared" si="4"/>
        <v>0</v>
      </c>
    </row>
    <row r="116" spans="1:19">
      <c r="A116" s="95" t="s">
        <v>0</v>
      </c>
      <c r="B116" s="96"/>
      <c r="C116" s="95" t="s">
        <v>29</v>
      </c>
      <c r="D116" s="96"/>
      <c r="E116" s="96"/>
      <c r="F116" s="96"/>
      <c r="G116" s="96"/>
      <c r="H116" s="96"/>
      <c r="I116" s="96"/>
      <c r="J116" s="96"/>
      <c r="K116" s="97">
        <v>45609.46</v>
      </c>
      <c r="L116" s="98"/>
      <c r="M116" s="97">
        <f>M117+M130+M132+M134</f>
        <v>138185.19</v>
      </c>
      <c r="N116" s="98"/>
      <c r="O116" s="97">
        <v>43426.29</v>
      </c>
      <c r="P116" s="98"/>
      <c r="Q116" s="99">
        <f t="shared" si="6"/>
        <v>0.31426153555239894</v>
      </c>
      <c r="R116" s="98"/>
      <c r="S116" s="52">
        <f t="shared" si="4"/>
        <v>0.95213339513337802</v>
      </c>
    </row>
    <row r="117" spans="1:19">
      <c r="A117" s="93" t="s">
        <v>0</v>
      </c>
      <c r="B117" s="94"/>
      <c r="C117" s="93" t="s">
        <v>48</v>
      </c>
      <c r="D117" s="94"/>
      <c r="E117" s="93" t="s">
        <v>49</v>
      </c>
      <c r="F117" s="94"/>
      <c r="G117" s="94"/>
      <c r="H117" s="94"/>
      <c r="I117" s="94"/>
      <c r="J117" s="94"/>
      <c r="K117" s="91">
        <v>18911.419999999998</v>
      </c>
      <c r="L117" s="92"/>
      <c r="M117" s="91">
        <v>50765.760000000002</v>
      </c>
      <c r="N117" s="92"/>
      <c r="O117" s="91">
        <v>6781.46</v>
      </c>
      <c r="P117" s="92"/>
      <c r="Q117" s="91">
        <f t="shared" si="6"/>
        <v>0.13358334436439048</v>
      </c>
      <c r="R117" s="92"/>
      <c r="S117" s="47">
        <f t="shared" si="4"/>
        <v>0.35859073512195277</v>
      </c>
    </row>
    <row r="118" spans="1:19">
      <c r="A118" s="93" t="s">
        <v>0</v>
      </c>
      <c r="B118" s="94"/>
      <c r="C118" s="93" t="s">
        <v>50</v>
      </c>
      <c r="D118" s="94"/>
      <c r="E118" s="93" t="s">
        <v>51</v>
      </c>
      <c r="F118" s="94"/>
      <c r="G118" s="94"/>
      <c r="H118" s="94"/>
      <c r="I118" s="94"/>
      <c r="J118" s="94"/>
      <c r="K118" s="91">
        <v>8317.77</v>
      </c>
      <c r="L118" s="92"/>
      <c r="M118" s="91">
        <v>0</v>
      </c>
      <c r="N118" s="92"/>
      <c r="O118" s="91">
        <v>0</v>
      </c>
      <c r="P118" s="92"/>
      <c r="Q118" s="91">
        <v>0</v>
      </c>
      <c r="R118" s="92"/>
      <c r="S118" s="47">
        <f t="shared" si="4"/>
        <v>0</v>
      </c>
    </row>
    <row r="119" spans="1:19" s="37" customFormat="1">
      <c r="A119" s="38"/>
      <c r="C119" s="38">
        <v>3213</v>
      </c>
      <c r="E119" s="38" t="s">
        <v>72</v>
      </c>
      <c r="K119" s="91">
        <v>0</v>
      </c>
      <c r="L119" s="91"/>
      <c r="M119" s="91">
        <v>42500</v>
      </c>
      <c r="N119" s="91"/>
      <c r="O119" s="91">
        <v>5202.58</v>
      </c>
      <c r="P119" s="91"/>
      <c r="Q119" s="91">
        <v>0.13</v>
      </c>
      <c r="R119" s="92"/>
      <c r="S119" s="47">
        <v>0</v>
      </c>
    </row>
    <row r="120" spans="1:19">
      <c r="A120" s="93" t="s">
        <v>0</v>
      </c>
      <c r="B120" s="94"/>
      <c r="C120" s="93" t="s">
        <v>75</v>
      </c>
      <c r="D120" s="94"/>
      <c r="E120" s="93" t="s">
        <v>76</v>
      </c>
      <c r="F120" s="94"/>
      <c r="G120" s="94"/>
      <c r="H120" s="94"/>
      <c r="I120" s="94"/>
      <c r="J120" s="94"/>
      <c r="K120" s="91">
        <v>260</v>
      </c>
      <c r="L120" s="92"/>
      <c r="M120" s="91">
        <v>4122</v>
      </c>
      <c r="N120" s="92"/>
      <c r="O120" s="91">
        <v>1578.88</v>
      </c>
      <c r="P120" s="92"/>
      <c r="Q120" s="91">
        <f t="shared" si="6"/>
        <v>0.38303736050460946</v>
      </c>
      <c r="R120" s="92"/>
      <c r="S120" s="47">
        <f t="shared" si="4"/>
        <v>6.0726153846153847</v>
      </c>
    </row>
    <row r="121" spans="1:19">
      <c r="A121" s="93" t="s">
        <v>0</v>
      </c>
      <c r="B121" s="94"/>
      <c r="C121" s="93" t="s">
        <v>81</v>
      </c>
      <c r="D121" s="94"/>
      <c r="E121" s="93" t="s">
        <v>82</v>
      </c>
      <c r="F121" s="94"/>
      <c r="G121" s="94"/>
      <c r="H121" s="94"/>
      <c r="I121" s="94"/>
      <c r="J121" s="94"/>
      <c r="K121" s="91">
        <v>0</v>
      </c>
      <c r="L121" s="92"/>
      <c r="M121" s="91">
        <v>1000</v>
      </c>
      <c r="N121" s="92"/>
      <c r="O121" s="91">
        <v>0</v>
      </c>
      <c r="P121" s="92"/>
      <c r="Q121" s="91">
        <f t="shared" si="6"/>
        <v>0</v>
      </c>
      <c r="R121" s="92"/>
      <c r="S121" s="47">
        <v>0</v>
      </c>
    </row>
    <row r="122" spans="1:19">
      <c r="A122" s="93" t="s">
        <v>0</v>
      </c>
      <c r="B122" s="94"/>
      <c r="C122" s="93" t="s">
        <v>85</v>
      </c>
      <c r="D122" s="94"/>
      <c r="E122" s="93" t="s">
        <v>86</v>
      </c>
      <c r="F122" s="94"/>
      <c r="G122" s="94"/>
      <c r="H122" s="94"/>
      <c r="I122" s="94"/>
      <c r="J122" s="94"/>
      <c r="K122" s="91">
        <v>3100</v>
      </c>
      <c r="L122" s="92"/>
      <c r="M122" s="91">
        <v>0</v>
      </c>
      <c r="N122" s="92"/>
      <c r="O122" s="91">
        <v>0</v>
      </c>
      <c r="P122" s="92"/>
      <c r="Q122" s="91">
        <v>0</v>
      </c>
      <c r="R122" s="92"/>
      <c r="S122" s="47">
        <f t="shared" si="4"/>
        <v>0</v>
      </c>
    </row>
    <row r="123" spans="1:19">
      <c r="A123" s="93" t="s">
        <v>0</v>
      </c>
      <c r="B123" s="94"/>
      <c r="C123" s="93" t="s">
        <v>91</v>
      </c>
      <c r="D123" s="94"/>
      <c r="E123" s="93" t="s">
        <v>92</v>
      </c>
      <c r="F123" s="94"/>
      <c r="G123" s="94"/>
      <c r="H123" s="94"/>
      <c r="I123" s="94"/>
      <c r="J123" s="94"/>
      <c r="K123" s="91">
        <v>0</v>
      </c>
      <c r="L123" s="92"/>
      <c r="M123" s="91">
        <v>95</v>
      </c>
      <c r="N123" s="92"/>
      <c r="O123" s="91">
        <v>0</v>
      </c>
      <c r="P123" s="92"/>
      <c r="Q123" s="91">
        <f t="shared" ref="Q123:Q184" si="7">O123/M123</f>
        <v>0</v>
      </c>
      <c r="R123" s="92"/>
      <c r="S123" s="47">
        <v>0</v>
      </c>
    </row>
    <row r="124" spans="1:19" s="37" customFormat="1">
      <c r="A124" s="38"/>
      <c r="C124" s="38">
        <v>3237</v>
      </c>
      <c r="E124" s="38" t="s">
        <v>94</v>
      </c>
      <c r="K124" s="91">
        <v>0</v>
      </c>
      <c r="L124" s="91"/>
      <c r="M124" s="91">
        <v>2091</v>
      </c>
      <c r="N124" s="91"/>
      <c r="O124" s="91">
        <v>0</v>
      </c>
      <c r="P124" s="91"/>
      <c r="Q124" s="91">
        <v>0</v>
      </c>
      <c r="R124" s="92"/>
      <c r="S124" s="47">
        <v>0</v>
      </c>
    </row>
    <row r="125" spans="1:19">
      <c r="A125" s="93" t="s">
        <v>0</v>
      </c>
      <c r="B125" s="94"/>
      <c r="C125" s="93" t="s">
        <v>97</v>
      </c>
      <c r="D125" s="94"/>
      <c r="E125" s="93" t="s">
        <v>98</v>
      </c>
      <c r="F125" s="94"/>
      <c r="G125" s="94"/>
      <c r="H125" s="94"/>
      <c r="I125" s="94"/>
      <c r="J125" s="94"/>
      <c r="K125" s="91">
        <v>79.75</v>
      </c>
      <c r="L125" s="92"/>
      <c r="M125" s="91">
        <v>0</v>
      </c>
      <c r="N125" s="92"/>
      <c r="O125" s="91">
        <v>0</v>
      </c>
      <c r="P125" s="92"/>
      <c r="Q125" s="91">
        <v>0</v>
      </c>
      <c r="R125" s="92"/>
      <c r="S125" s="47">
        <f t="shared" si="4"/>
        <v>0</v>
      </c>
    </row>
    <row r="126" spans="1:19">
      <c r="A126" s="93" t="s">
        <v>0</v>
      </c>
      <c r="B126" s="94"/>
      <c r="C126" s="93" t="s">
        <v>99</v>
      </c>
      <c r="D126" s="94"/>
      <c r="E126" s="93" t="s">
        <v>100</v>
      </c>
      <c r="F126" s="94"/>
      <c r="G126" s="94"/>
      <c r="H126" s="94"/>
      <c r="I126" s="94"/>
      <c r="J126" s="94"/>
      <c r="K126" s="91">
        <v>7097.69</v>
      </c>
      <c r="L126" s="92"/>
      <c r="M126" s="91">
        <v>0</v>
      </c>
      <c r="N126" s="92"/>
      <c r="O126" s="91">
        <v>0</v>
      </c>
      <c r="P126" s="92"/>
      <c r="Q126" s="91">
        <v>0</v>
      </c>
      <c r="R126" s="92"/>
      <c r="S126" s="47">
        <f t="shared" si="4"/>
        <v>0</v>
      </c>
    </row>
    <row r="127" spans="1:19">
      <c r="A127" s="93" t="s">
        <v>0</v>
      </c>
      <c r="B127" s="94"/>
      <c r="C127" s="93" t="s">
        <v>103</v>
      </c>
      <c r="D127" s="94"/>
      <c r="E127" s="93" t="s">
        <v>104</v>
      </c>
      <c r="F127" s="94"/>
      <c r="G127" s="94"/>
      <c r="H127" s="94"/>
      <c r="I127" s="94"/>
      <c r="J127" s="94"/>
      <c r="K127" s="91">
        <v>0</v>
      </c>
      <c r="L127" s="92"/>
      <c r="M127" s="91">
        <v>398</v>
      </c>
      <c r="N127" s="92"/>
      <c r="O127" s="91">
        <v>0</v>
      </c>
      <c r="P127" s="92"/>
      <c r="Q127" s="91">
        <f t="shared" si="7"/>
        <v>0</v>
      </c>
      <c r="R127" s="92"/>
      <c r="S127" s="47">
        <v>0</v>
      </c>
    </row>
    <row r="128" spans="1:19">
      <c r="A128" s="93" t="s">
        <v>0</v>
      </c>
      <c r="B128" s="94"/>
      <c r="C128" s="93" t="s">
        <v>54</v>
      </c>
      <c r="D128" s="94"/>
      <c r="E128" s="93" t="s">
        <v>55</v>
      </c>
      <c r="F128" s="94"/>
      <c r="G128" s="94"/>
      <c r="H128" s="94"/>
      <c r="I128" s="94"/>
      <c r="J128" s="94"/>
      <c r="K128" s="91">
        <v>0</v>
      </c>
      <c r="L128" s="92"/>
      <c r="M128" s="91">
        <v>0</v>
      </c>
      <c r="N128" s="92"/>
      <c r="O128" s="91">
        <v>0</v>
      </c>
      <c r="P128" s="92"/>
      <c r="Q128" s="91">
        <v>0</v>
      </c>
      <c r="R128" s="92"/>
      <c r="S128" s="47">
        <v>0</v>
      </c>
    </row>
    <row r="129" spans="1:19">
      <c r="A129" s="93" t="s">
        <v>0</v>
      </c>
      <c r="B129" s="94"/>
      <c r="C129" s="93" t="s">
        <v>107</v>
      </c>
      <c r="D129" s="94"/>
      <c r="E129" s="93" t="s">
        <v>108</v>
      </c>
      <c r="F129" s="94"/>
      <c r="G129" s="94"/>
      <c r="H129" s="94"/>
      <c r="I129" s="94"/>
      <c r="J129" s="94"/>
      <c r="K129" s="91">
        <v>56.21</v>
      </c>
      <c r="L129" s="92"/>
      <c r="M129" s="91">
        <v>559.76</v>
      </c>
      <c r="N129" s="92"/>
      <c r="O129" s="91">
        <v>0</v>
      </c>
      <c r="P129" s="92"/>
      <c r="Q129" s="91">
        <f t="shared" si="7"/>
        <v>0</v>
      </c>
      <c r="R129" s="92"/>
      <c r="S129" s="47">
        <f t="shared" si="4"/>
        <v>0</v>
      </c>
    </row>
    <row r="130" spans="1:19">
      <c r="A130" s="93" t="s">
        <v>0</v>
      </c>
      <c r="B130" s="94"/>
      <c r="C130" s="93" t="s">
        <v>58</v>
      </c>
      <c r="D130" s="94"/>
      <c r="E130" s="93" t="s">
        <v>59</v>
      </c>
      <c r="F130" s="94"/>
      <c r="G130" s="94"/>
      <c r="H130" s="94"/>
      <c r="I130" s="94"/>
      <c r="J130" s="94"/>
      <c r="K130" s="91">
        <v>0</v>
      </c>
      <c r="L130" s="92"/>
      <c r="M130" s="91">
        <v>27</v>
      </c>
      <c r="N130" s="92"/>
      <c r="O130" s="91">
        <v>0</v>
      </c>
      <c r="P130" s="92"/>
      <c r="Q130" s="91">
        <f t="shared" si="7"/>
        <v>0</v>
      </c>
      <c r="R130" s="92"/>
      <c r="S130" s="47">
        <v>0</v>
      </c>
    </row>
    <row r="131" spans="1:19">
      <c r="A131" s="93" t="s">
        <v>0</v>
      </c>
      <c r="B131" s="94"/>
      <c r="C131" s="93" t="s">
        <v>60</v>
      </c>
      <c r="D131" s="94"/>
      <c r="E131" s="93" t="s">
        <v>61</v>
      </c>
      <c r="F131" s="94"/>
      <c r="G131" s="94"/>
      <c r="H131" s="94"/>
      <c r="I131" s="94"/>
      <c r="J131" s="94"/>
      <c r="K131" s="91">
        <v>0</v>
      </c>
      <c r="L131" s="92"/>
      <c r="M131" s="91">
        <v>27</v>
      </c>
      <c r="N131" s="92"/>
      <c r="O131" s="91">
        <v>0</v>
      </c>
      <c r="P131" s="92"/>
      <c r="Q131" s="91">
        <f t="shared" si="7"/>
        <v>0</v>
      </c>
      <c r="R131" s="92"/>
      <c r="S131" s="47">
        <v>0</v>
      </c>
    </row>
    <row r="132" spans="1:19">
      <c r="A132" s="93" t="s">
        <v>0</v>
      </c>
      <c r="B132" s="94"/>
      <c r="C132" s="93" t="s">
        <v>111</v>
      </c>
      <c r="D132" s="94"/>
      <c r="E132" s="93" t="s">
        <v>112</v>
      </c>
      <c r="F132" s="94"/>
      <c r="G132" s="94"/>
      <c r="H132" s="94"/>
      <c r="I132" s="94"/>
      <c r="J132" s="94"/>
      <c r="K132" s="91">
        <v>26075.61</v>
      </c>
      <c r="L132" s="92"/>
      <c r="M132" s="91">
        <v>86770</v>
      </c>
      <c r="N132" s="92"/>
      <c r="O132" s="91">
        <v>37041.83</v>
      </c>
      <c r="P132" s="92"/>
      <c r="Q132" s="91">
        <f t="shared" si="7"/>
        <v>0.42689673850409132</v>
      </c>
      <c r="R132" s="92"/>
      <c r="S132" s="47">
        <f t="shared" si="4"/>
        <v>1.4205546869277459</v>
      </c>
    </row>
    <row r="133" spans="1:19">
      <c r="A133" s="93" t="s">
        <v>0</v>
      </c>
      <c r="B133" s="94"/>
      <c r="C133" s="93" t="s">
        <v>113</v>
      </c>
      <c r="D133" s="94"/>
      <c r="E133" s="93" t="s">
        <v>114</v>
      </c>
      <c r="F133" s="94"/>
      <c r="G133" s="94"/>
      <c r="H133" s="94"/>
      <c r="I133" s="94"/>
      <c r="J133" s="94"/>
      <c r="K133" s="91">
        <v>26075.61</v>
      </c>
      <c r="L133" s="92"/>
      <c r="M133" s="91">
        <v>86770</v>
      </c>
      <c r="N133" s="92"/>
      <c r="O133" s="91">
        <v>37041.83</v>
      </c>
      <c r="P133" s="92"/>
      <c r="Q133" s="91">
        <f t="shared" si="7"/>
        <v>0.42689673850409132</v>
      </c>
      <c r="R133" s="92"/>
      <c r="S133" s="47">
        <f t="shared" si="4"/>
        <v>1.4205546869277459</v>
      </c>
    </row>
    <row r="134" spans="1:19">
      <c r="A134" s="93" t="s">
        <v>0</v>
      </c>
      <c r="B134" s="94"/>
      <c r="C134" s="93" t="s">
        <v>119</v>
      </c>
      <c r="D134" s="94"/>
      <c r="E134" s="93" t="s">
        <v>120</v>
      </c>
      <c r="F134" s="94"/>
      <c r="G134" s="94"/>
      <c r="H134" s="94"/>
      <c r="I134" s="94"/>
      <c r="J134" s="94"/>
      <c r="K134" s="91">
        <v>622.42999999999995</v>
      </c>
      <c r="L134" s="92"/>
      <c r="M134" s="91">
        <v>622.42999999999995</v>
      </c>
      <c r="N134" s="92"/>
      <c r="O134" s="91">
        <v>603</v>
      </c>
      <c r="P134" s="92"/>
      <c r="Q134" s="91">
        <f t="shared" si="7"/>
        <v>0.96878363832077508</v>
      </c>
      <c r="R134" s="92"/>
      <c r="S134" s="47">
        <f t="shared" si="4"/>
        <v>0.96878363832077508</v>
      </c>
    </row>
    <row r="135" spans="1:19">
      <c r="A135" s="93" t="s">
        <v>0</v>
      </c>
      <c r="B135" s="94"/>
      <c r="C135" s="93" t="s">
        <v>121</v>
      </c>
      <c r="D135" s="94"/>
      <c r="E135" s="93" t="s">
        <v>122</v>
      </c>
      <c r="F135" s="94"/>
      <c r="G135" s="94"/>
      <c r="H135" s="94"/>
      <c r="I135" s="94"/>
      <c r="J135" s="94"/>
      <c r="K135" s="91">
        <v>622.42999999999995</v>
      </c>
      <c r="L135" s="92"/>
      <c r="M135" s="91">
        <v>622.42999999999995</v>
      </c>
      <c r="N135" s="92"/>
      <c r="O135" s="91">
        <v>603</v>
      </c>
      <c r="P135" s="92"/>
      <c r="Q135" s="91">
        <f t="shared" si="7"/>
        <v>0.96878363832077508</v>
      </c>
      <c r="R135" s="92"/>
      <c r="S135" s="47">
        <f t="shared" si="4"/>
        <v>0.96878363832077508</v>
      </c>
    </row>
    <row r="136" spans="1:19">
      <c r="A136" s="95" t="s">
        <v>0</v>
      </c>
      <c r="B136" s="96"/>
      <c r="C136" s="95" t="s">
        <v>62</v>
      </c>
      <c r="D136" s="96"/>
      <c r="E136" s="96"/>
      <c r="F136" s="96"/>
      <c r="G136" s="96"/>
      <c r="H136" s="96"/>
      <c r="I136" s="96"/>
      <c r="J136" s="96"/>
      <c r="K136" s="97">
        <v>1463.04</v>
      </c>
      <c r="L136" s="98"/>
      <c r="M136" s="97">
        <f>M137</f>
        <v>5294.44</v>
      </c>
      <c r="N136" s="98"/>
      <c r="O136" s="97">
        <v>475.49</v>
      </c>
      <c r="P136" s="98"/>
      <c r="Q136" s="99">
        <f t="shared" si="7"/>
        <v>8.9809309388717229E-2</v>
      </c>
      <c r="R136" s="98"/>
      <c r="S136" s="52">
        <f t="shared" ref="S136:S142" si="8">O136/K136</f>
        <v>0.32500136701662291</v>
      </c>
    </row>
    <row r="137" spans="1:19">
      <c r="A137" s="93" t="s">
        <v>0</v>
      </c>
      <c r="B137" s="94"/>
      <c r="C137" s="93" t="s">
        <v>48</v>
      </c>
      <c r="D137" s="94"/>
      <c r="E137" s="93" t="s">
        <v>49</v>
      </c>
      <c r="F137" s="94"/>
      <c r="G137" s="94"/>
      <c r="H137" s="94"/>
      <c r="I137" s="94"/>
      <c r="J137" s="94"/>
      <c r="K137" s="91">
        <v>1463.04</v>
      </c>
      <c r="L137" s="92"/>
      <c r="M137" s="91">
        <v>5294.44</v>
      </c>
      <c r="N137" s="92"/>
      <c r="O137" s="91">
        <v>475.49</v>
      </c>
      <c r="P137" s="92"/>
      <c r="Q137" s="91">
        <f t="shared" si="7"/>
        <v>8.9809309388717229E-2</v>
      </c>
      <c r="R137" s="92"/>
      <c r="S137" s="47">
        <f t="shared" si="8"/>
        <v>0.32500136701662291</v>
      </c>
    </row>
    <row r="138" spans="1:19">
      <c r="A138" s="93" t="s">
        <v>0</v>
      </c>
      <c r="B138" s="94"/>
      <c r="C138" s="93" t="s">
        <v>50</v>
      </c>
      <c r="D138" s="94"/>
      <c r="E138" s="93" t="s">
        <v>51</v>
      </c>
      <c r="F138" s="94"/>
      <c r="G138" s="94"/>
      <c r="H138" s="94"/>
      <c r="I138" s="94"/>
      <c r="J138" s="94"/>
      <c r="K138" s="91">
        <v>2.8</v>
      </c>
      <c r="L138" s="92"/>
      <c r="M138" s="91">
        <v>531</v>
      </c>
      <c r="N138" s="92"/>
      <c r="O138" s="91">
        <v>0</v>
      </c>
      <c r="P138" s="92"/>
      <c r="Q138" s="91">
        <f t="shared" si="7"/>
        <v>0</v>
      </c>
      <c r="R138" s="92"/>
      <c r="S138" s="47">
        <f t="shared" si="8"/>
        <v>0</v>
      </c>
    </row>
    <row r="139" spans="1:19">
      <c r="A139" s="93" t="s">
        <v>0</v>
      </c>
      <c r="B139" s="94"/>
      <c r="C139" s="93" t="s">
        <v>75</v>
      </c>
      <c r="D139" s="94"/>
      <c r="E139" s="93" t="s">
        <v>76</v>
      </c>
      <c r="F139" s="94"/>
      <c r="G139" s="94"/>
      <c r="H139" s="94"/>
      <c r="I139" s="94"/>
      <c r="J139" s="94"/>
      <c r="K139" s="91">
        <v>0</v>
      </c>
      <c r="L139" s="92"/>
      <c r="M139" s="91">
        <v>664</v>
      </c>
      <c r="N139" s="92"/>
      <c r="O139" s="91">
        <v>0</v>
      </c>
      <c r="P139" s="92"/>
      <c r="Q139" s="91">
        <f t="shared" si="7"/>
        <v>0</v>
      </c>
      <c r="R139" s="92"/>
      <c r="S139" s="47">
        <v>0</v>
      </c>
    </row>
    <row r="140" spans="1:19">
      <c r="A140" s="93" t="s">
        <v>0</v>
      </c>
      <c r="B140" s="94"/>
      <c r="C140" s="93" t="s">
        <v>81</v>
      </c>
      <c r="D140" s="94"/>
      <c r="E140" s="93" t="s">
        <v>82</v>
      </c>
      <c r="F140" s="94"/>
      <c r="G140" s="94"/>
      <c r="H140" s="94"/>
      <c r="I140" s="94"/>
      <c r="J140" s="94"/>
      <c r="K140" s="91">
        <v>0</v>
      </c>
      <c r="L140" s="92"/>
      <c r="M140" s="91">
        <v>1394</v>
      </c>
      <c r="N140" s="92"/>
      <c r="O140" s="91">
        <v>0</v>
      </c>
      <c r="P140" s="92"/>
      <c r="Q140" s="91">
        <f t="shared" si="7"/>
        <v>0</v>
      </c>
      <c r="R140" s="92"/>
      <c r="S140" s="47">
        <v>0</v>
      </c>
    </row>
    <row r="141" spans="1:19">
      <c r="A141" s="93" t="s">
        <v>0</v>
      </c>
      <c r="B141" s="94"/>
      <c r="C141" s="93" t="s">
        <v>99</v>
      </c>
      <c r="D141" s="94"/>
      <c r="E141" s="93" t="s">
        <v>100</v>
      </c>
      <c r="F141" s="94"/>
      <c r="G141" s="94"/>
      <c r="H141" s="94"/>
      <c r="I141" s="94"/>
      <c r="J141" s="94"/>
      <c r="K141" s="91">
        <v>142.11000000000001</v>
      </c>
      <c r="L141" s="92"/>
      <c r="M141" s="91">
        <v>623.48</v>
      </c>
      <c r="N141" s="92"/>
      <c r="O141" s="91">
        <v>0</v>
      </c>
      <c r="P141" s="92"/>
      <c r="Q141" s="91">
        <f t="shared" si="7"/>
        <v>0</v>
      </c>
      <c r="R141" s="92"/>
      <c r="S141" s="47">
        <f t="shared" si="8"/>
        <v>0</v>
      </c>
    </row>
    <row r="142" spans="1:19">
      <c r="A142" s="93" t="s">
        <v>0</v>
      </c>
      <c r="B142" s="94"/>
      <c r="C142" s="93" t="s">
        <v>107</v>
      </c>
      <c r="D142" s="94"/>
      <c r="E142" s="93" t="s">
        <v>108</v>
      </c>
      <c r="F142" s="94"/>
      <c r="G142" s="94"/>
      <c r="H142" s="94"/>
      <c r="I142" s="94"/>
      <c r="J142" s="94"/>
      <c r="K142" s="91">
        <v>1318.13</v>
      </c>
      <c r="L142" s="92"/>
      <c r="M142" s="91">
        <v>2081.96</v>
      </c>
      <c r="N142" s="92"/>
      <c r="O142" s="91">
        <v>475.49</v>
      </c>
      <c r="P142" s="92"/>
      <c r="Q142" s="91">
        <f t="shared" si="7"/>
        <v>0.22838575188764434</v>
      </c>
      <c r="R142" s="92"/>
      <c r="S142" s="47">
        <f t="shared" si="8"/>
        <v>0.36073073217360957</v>
      </c>
    </row>
    <row r="143" spans="1:19">
      <c r="A143" s="102" t="s">
        <v>4</v>
      </c>
      <c r="B143" s="94"/>
      <c r="C143" s="102" t="s">
        <v>123</v>
      </c>
      <c r="D143" s="94"/>
      <c r="E143" s="102" t="s">
        <v>124</v>
      </c>
      <c r="F143" s="94"/>
      <c r="G143" s="94"/>
      <c r="H143" s="94"/>
      <c r="I143" s="94"/>
      <c r="J143" s="94"/>
      <c r="K143" s="103">
        <v>0</v>
      </c>
      <c r="L143" s="92"/>
      <c r="M143" s="103">
        <v>124</v>
      </c>
      <c r="N143" s="92"/>
      <c r="O143" s="103">
        <v>0</v>
      </c>
      <c r="P143" s="92"/>
      <c r="Q143" s="100">
        <f t="shared" si="7"/>
        <v>0</v>
      </c>
      <c r="R143" s="101"/>
      <c r="S143" s="54">
        <v>0</v>
      </c>
    </row>
    <row r="144" spans="1:19">
      <c r="A144" s="95" t="s">
        <v>0</v>
      </c>
      <c r="B144" s="96"/>
      <c r="C144" s="95" t="s">
        <v>29</v>
      </c>
      <c r="D144" s="96"/>
      <c r="E144" s="96"/>
      <c r="F144" s="96"/>
      <c r="G144" s="96"/>
      <c r="H144" s="96"/>
      <c r="I144" s="96"/>
      <c r="J144" s="96"/>
      <c r="K144" s="97">
        <v>0</v>
      </c>
      <c r="L144" s="98"/>
      <c r="M144" s="97">
        <f>M145</f>
        <v>124</v>
      </c>
      <c r="N144" s="98"/>
      <c r="O144" s="97">
        <v>0</v>
      </c>
      <c r="P144" s="98"/>
      <c r="Q144" s="99">
        <f t="shared" si="7"/>
        <v>0</v>
      </c>
      <c r="R144" s="98"/>
      <c r="S144" s="52">
        <v>0</v>
      </c>
    </row>
    <row r="145" spans="1:19">
      <c r="A145" s="93" t="s">
        <v>0</v>
      </c>
      <c r="B145" s="94"/>
      <c r="C145" s="93" t="s">
        <v>48</v>
      </c>
      <c r="D145" s="94"/>
      <c r="E145" s="93" t="s">
        <v>49</v>
      </c>
      <c r="F145" s="94"/>
      <c r="G145" s="94"/>
      <c r="H145" s="94"/>
      <c r="I145" s="94"/>
      <c r="J145" s="94"/>
      <c r="K145" s="91">
        <v>0</v>
      </c>
      <c r="L145" s="92"/>
      <c r="M145" s="91">
        <v>124</v>
      </c>
      <c r="N145" s="92"/>
      <c r="O145" s="91">
        <v>0</v>
      </c>
      <c r="P145" s="92"/>
      <c r="Q145" s="91">
        <f t="shared" si="7"/>
        <v>0</v>
      </c>
      <c r="R145" s="92"/>
      <c r="S145" s="47">
        <v>0</v>
      </c>
    </row>
    <row r="146" spans="1:19">
      <c r="A146" s="93" t="s">
        <v>0</v>
      </c>
      <c r="B146" s="94"/>
      <c r="C146" s="93" t="s">
        <v>77</v>
      </c>
      <c r="D146" s="94"/>
      <c r="E146" s="93" t="s">
        <v>78</v>
      </c>
      <c r="F146" s="94"/>
      <c r="G146" s="94"/>
      <c r="H146" s="94"/>
      <c r="I146" s="94"/>
      <c r="J146" s="94"/>
      <c r="K146" s="91">
        <v>0</v>
      </c>
      <c r="L146" s="92"/>
      <c r="M146" s="91">
        <v>124</v>
      </c>
      <c r="N146" s="92"/>
      <c r="O146" s="91">
        <v>0</v>
      </c>
      <c r="P146" s="92"/>
      <c r="Q146" s="91">
        <f t="shared" si="7"/>
        <v>0</v>
      </c>
      <c r="R146" s="92"/>
      <c r="S146" s="47">
        <v>0</v>
      </c>
    </row>
    <row r="147" spans="1:19">
      <c r="A147" s="102" t="s">
        <v>4</v>
      </c>
      <c r="B147" s="94"/>
      <c r="C147" s="102" t="s">
        <v>343</v>
      </c>
      <c r="D147" s="94"/>
      <c r="E147" s="102" t="s">
        <v>344</v>
      </c>
      <c r="F147" s="94"/>
      <c r="G147" s="94"/>
      <c r="H147" s="94"/>
      <c r="I147" s="94"/>
      <c r="J147" s="94"/>
      <c r="K147" s="103">
        <v>0</v>
      </c>
      <c r="L147" s="92"/>
      <c r="M147" s="103">
        <v>1880</v>
      </c>
      <c r="N147" s="92"/>
      <c r="O147" s="103">
        <v>0</v>
      </c>
      <c r="P147" s="92"/>
      <c r="Q147" s="100">
        <f t="shared" si="7"/>
        <v>0</v>
      </c>
      <c r="R147" s="101"/>
      <c r="S147" s="54">
        <v>0</v>
      </c>
    </row>
    <row r="148" spans="1:19">
      <c r="A148" s="95" t="s">
        <v>0</v>
      </c>
      <c r="B148" s="96"/>
      <c r="C148" s="95" t="s">
        <v>29</v>
      </c>
      <c r="D148" s="96"/>
      <c r="E148" s="96"/>
      <c r="F148" s="96"/>
      <c r="G148" s="96"/>
      <c r="H148" s="96"/>
      <c r="I148" s="96"/>
      <c r="J148" s="96"/>
      <c r="K148" s="97">
        <v>0</v>
      </c>
      <c r="L148" s="98"/>
      <c r="M148" s="97">
        <f>M149</f>
        <v>1880</v>
      </c>
      <c r="N148" s="98"/>
      <c r="O148" s="97">
        <v>0</v>
      </c>
      <c r="P148" s="98"/>
      <c r="Q148" s="99">
        <f t="shared" si="7"/>
        <v>0</v>
      </c>
      <c r="R148" s="98"/>
      <c r="S148" s="52">
        <v>0</v>
      </c>
    </row>
    <row r="149" spans="1:19">
      <c r="A149" s="93" t="s">
        <v>0</v>
      </c>
      <c r="B149" s="94"/>
      <c r="C149" s="93" t="s">
        <v>48</v>
      </c>
      <c r="D149" s="94"/>
      <c r="E149" s="93" t="s">
        <v>49</v>
      </c>
      <c r="F149" s="94"/>
      <c r="G149" s="94"/>
      <c r="H149" s="94"/>
      <c r="I149" s="94"/>
      <c r="J149" s="94"/>
      <c r="K149" s="91">
        <v>0</v>
      </c>
      <c r="L149" s="92"/>
      <c r="M149" s="91">
        <v>1880</v>
      </c>
      <c r="N149" s="92"/>
      <c r="O149" s="91">
        <v>0</v>
      </c>
      <c r="P149" s="92"/>
      <c r="Q149" s="91">
        <f t="shared" si="7"/>
        <v>0</v>
      </c>
      <c r="R149" s="92"/>
      <c r="S149" s="47">
        <v>0</v>
      </c>
    </row>
    <row r="150" spans="1:19">
      <c r="A150" s="93" t="s">
        <v>0</v>
      </c>
      <c r="B150" s="94"/>
      <c r="C150" s="93" t="s">
        <v>77</v>
      </c>
      <c r="D150" s="94"/>
      <c r="E150" s="93" t="s">
        <v>78</v>
      </c>
      <c r="F150" s="94"/>
      <c r="G150" s="94"/>
      <c r="H150" s="94"/>
      <c r="I150" s="94"/>
      <c r="J150" s="94"/>
      <c r="K150" s="91">
        <v>0</v>
      </c>
      <c r="L150" s="92"/>
      <c r="M150" s="91">
        <v>1880</v>
      </c>
      <c r="N150" s="92"/>
      <c r="O150" s="91">
        <v>0</v>
      </c>
      <c r="P150" s="92"/>
      <c r="Q150" s="91">
        <f t="shared" si="7"/>
        <v>0</v>
      </c>
      <c r="R150" s="92"/>
      <c r="S150" s="47">
        <v>0</v>
      </c>
    </row>
    <row r="151" spans="1:19">
      <c r="A151" s="102" t="s">
        <v>4</v>
      </c>
      <c r="B151" s="94"/>
      <c r="C151" s="102" t="s">
        <v>345</v>
      </c>
      <c r="D151" s="94"/>
      <c r="E151" s="102" t="s">
        <v>346</v>
      </c>
      <c r="F151" s="94"/>
      <c r="G151" s="94"/>
      <c r="H151" s="94"/>
      <c r="I151" s="94"/>
      <c r="J151" s="94"/>
      <c r="K151" s="103">
        <v>0</v>
      </c>
      <c r="L151" s="92"/>
      <c r="M151" s="103">
        <v>10687</v>
      </c>
      <c r="N151" s="92"/>
      <c r="O151" s="103">
        <v>0</v>
      </c>
      <c r="P151" s="92"/>
      <c r="Q151" s="100">
        <f t="shared" si="7"/>
        <v>0</v>
      </c>
      <c r="R151" s="101"/>
      <c r="S151" s="54">
        <v>0</v>
      </c>
    </row>
    <row r="152" spans="1:19">
      <c r="A152" s="95" t="s">
        <v>0</v>
      </c>
      <c r="B152" s="96"/>
      <c r="C152" s="95" t="s">
        <v>7</v>
      </c>
      <c r="D152" s="96"/>
      <c r="E152" s="96"/>
      <c r="F152" s="96"/>
      <c r="G152" s="96"/>
      <c r="H152" s="96"/>
      <c r="I152" s="96"/>
      <c r="J152" s="96"/>
      <c r="K152" s="97">
        <v>0</v>
      </c>
      <c r="L152" s="98"/>
      <c r="M152" s="97">
        <f>M153+M157</f>
        <v>1805</v>
      </c>
      <c r="N152" s="98"/>
      <c r="O152" s="97">
        <v>0</v>
      </c>
      <c r="P152" s="98"/>
      <c r="Q152" s="99">
        <f t="shared" si="7"/>
        <v>0</v>
      </c>
      <c r="R152" s="98"/>
      <c r="S152" s="52">
        <v>0</v>
      </c>
    </row>
    <row r="153" spans="1:19">
      <c r="A153" s="93" t="s">
        <v>0</v>
      </c>
      <c r="B153" s="94"/>
      <c r="C153" s="93" t="s">
        <v>34</v>
      </c>
      <c r="D153" s="94"/>
      <c r="E153" s="93" t="s">
        <v>35</v>
      </c>
      <c r="F153" s="94"/>
      <c r="G153" s="94"/>
      <c r="H153" s="94"/>
      <c r="I153" s="94"/>
      <c r="J153" s="94"/>
      <c r="K153" s="91">
        <v>0</v>
      </c>
      <c r="L153" s="92"/>
      <c r="M153" s="91">
        <v>1730</v>
      </c>
      <c r="N153" s="92"/>
      <c r="O153" s="91">
        <v>0</v>
      </c>
      <c r="P153" s="92"/>
      <c r="Q153" s="91">
        <f t="shared" si="7"/>
        <v>0</v>
      </c>
      <c r="R153" s="92"/>
      <c r="S153" s="47">
        <v>0</v>
      </c>
    </row>
    <row r="154" spans="1:19">
      <c r="A154" s="93" t="s">
        <v>0</v>
      </c>
      <c r="B154" s="94"/>
      <c r="C154" s="93" t="s">
        <v>36</v>
      </c>
      <c r="D154" s="94"/>
      <c r="E154" s="93" t="s">
        <v>37</v>
      </c>
      <c r="F154" s="94"/>
      <c r="G154" s="94"/>
      <c r="H154" s="94"/>
      <c r="I154" s="94"/>
      <c r="J154" s="94"/>
      <c r="K154" s="91">
        <v>0</v>
      </c>
      <c r="L154" s="92"/>
      <c r="M154" s="91">
        <v>1200</v>
      </c>
      <c r="N154" s="92"/>
      <c r="O154" s="91">
        <v>0</v>
      </c>
      <c r="P154" s="92"/>
      <c r="Q154" s="91">
        <f t="shared" si="7"/>
        <v>0</v>
      </c>
      <c r="R154" s="92"/>
      <c r="S154" s="47">
        <v>0</v>
      </c>
    </row>
    <row r="155" spans="1:19">
      <c r="A155" s="93" t="s">
        <v>0</v>
      </c>
      <c r="B155" s="94"/>
      <c r="C155" s="93" t="s">
        <v>42</v>
      </c>
      <c r="D155" s="94"/>
      <c r="E155" s="93" t="s">
        <v>43</v>
      </c>
      <c r="F155" s="94"/>
      <c r="G155" s="94"/>
      <c r="H155" s="94"/>
      <c r="I155" s="94"/>
      <c r="J155" s="94"/>
      <c r="K155" s="91">
        <v>0</v>
      </c>
      <c r="L155" s="92"/>
      <c r="M155" s="91">
        <v>330</v>
      </c>
      <c r="N155" s="92"/>
      <c r="O155" s="91">
        <v>0</v>
      </c>
      <c r="P155" s="92"/>
      <c r="Q155" s="91">
        <f t="shared" si="7"/>
        <v>0</v>
      </c>
      <c r="R155" s="92"/>
      <c r="S155" s="47">
        <v>0</v>
      </c>
    </row>
    <row r="156" spans="1:19">
      <c r="A156" s="93" t="s">
        <v>0</v>
      </c>
      <c r="B156" s="94"/>
      <c r="C156" s="93" t="s">
        <v>44</v>
      </c>
      <c r="D156" s="94"/>
      <c r="E156" s="93" t="s">
        <v>45</v>
      </c>
      <c r="F156" s="94"/>
      <c r="G156" s="94"/>
      <c r="H156" s="94"/>
      <c r="I156" s="94"/>
      <c r="J156" s="94"/>
      <c r="K156" s="91">
        <v>0</v>
      </c>
      <c r="L156" s="92"/>
      <c r="M156" s="91">
        <v>200</v>
      </c>
      <c r="N156" s="92"/>
      <c r="O156" s="91">
        <v>0</v>
      </c>
      <c r="P156" s="92"/>
      <c r="Q156" s="91">
        <f t="shared" si="7"/>
        <v>0</v>
      </c>
      <c r="R156" s="92"/>
      <c r="S156" s="47">
        <v>0</v>
      </c>
    </row>
    <row r="157" spans="1:19">
      <c r="A157" s="93" t="s">
        <v>0</v>
      </c>
      <c r="B157" s="94"/>
      <c r="C157" s="93" t="s">
        <v>48</v>
      </c>
      <c r="D157" s="94"/>
      <c r="E157" s="93" t="s">
        <v>49</v>
      </c>
      <c r="F157" s="94"/>
      <c r="G157" s="94"/>
      <c r="H157" s="94"/>
      <c r="I157" s="94"/>
      <c r="J157" s="94"/>
      <c r="K157" s="91">
        <v>0</v>
      </c>
      <c r="L157" s="92"/>
      <c r="M157" s="91">
        <v>75</v>
      </c>
      <c r="N157" s="92"/>
      <c r="O157" s="91">
        <v>0</v>
      </c>
      <c r="P157" s="92"/>
      <c r="Q157" s="91">
        <f t="shared" si="7"/>
        <v>0</v>
      </c>
      <c r="R157" s="92"/>
      <c r="S157" s="47">
        <v>0</v>
      </c>
    </row>
    <row r="158" spans="1:19">
      <c r="A158" s="93" t="s">
        <v>0</v>
      </c>
      <c r="B158" s="94"/>
      <c r="C158" s="93" t="s">
        <v>52</v>
      </c>
      <c r="D158" s="94"/>
      <c r="E158" s="93" t="s">
        <v>53</v>
      </c>
      <c r="F158" s="94"/>
      <c r="G158" s="94"/>
      <c r="H158" s="94"/>
      <c r="I158" s="94"/>
      <c r="J158" s="94"/>
      <c r="K158" s="91">
        <v>0</v>
      </c>
      <c r="L158" s="92"/>
      <c r="M158" s="91">
        <v>75</v>
      </c>
      <c r="N158" s="92"/>
      <c r="O158" s="91">
        <v>0</v>
      </c>
      <c r="P158" s="92"/>
      <c r="Q158" s="91">
        <f t="shared" si="7"/>
        <v>0</v>
      </c>
      <c r="R158" s="92"/>
      <c r="S158" s="47">
        <v>0</v>
      </c>
    </row>
    <row r="159" spans="1:19">
      <c r="A159" s="95" t="s">
        <v>0</v>
      </c>
      <c r="B159" s="96"/>
      <c r="C159" s="95" t="s">
        <v>29</v>
      </c>
      <c r="D159" s="96"/>
      <c r="E159" s="96"/>
      <c r="F159" s="96"/>
      <c r="G159" s="96"/>
      <c r="H159" s="96"/>
      <c r="I159" s="96"/>
      <c r="J159" s="96"/>
      <c r="K159" s="97">
        <v>0</v>
      </c>
      <c r="L159" s="98"/>
      <c r="M159" s="97">
        <f>M160+M164</f>
        <v>8882</v>
      </c>
      <c r="N159" s="98"/>
      <c r="O159" s="97">
        <v>0</v>
      </c>
      <c r="P159" s="98"/>
      <c r="Q159" s="99">
        <f t="shared" si="7"/>
        <v>0</v>
      </c>
      <c r="R159" s="98"/>
      <c r="S159" s="52">
        <v>0</v>
      </c>
    </row>
    <row r="160" spans="1:19">
      <c r="A160" s="93" t="s">
        <v>0</v>
      </c>
      <c r="B160" s="94"/>
      <c r="C160" s="93" t="s">
        <v>34</v>
      </c>
      <c r="D160" s="94"/>
      <c r="E160" s="93" t="s">
        <v>35</v>
      </c>
      <c r="F160" s="94"/>
      <c r="G160" s="94"/>
      <c r="H160" s="94"/>
      <c r="I160" s="94"/>
      <c r="J160" s="94"/>
      <c r="K160" s="91">
        <v>0</v>
      </c>
      <c r="L160" s="92"/>
      <c r="M160" s="91">
        <v>8487</v>
      </c>
      <c r="N160" s="92"/>
      <c r="O160" s="91">
        <v>0</v>
      </c>
      <c r="P160" s="92"/>
      <c r="Q160" s="91">
        <f t="shared" si="7"/>
        <v>0</v>
      </c>
      <c r="R160" s="92"/>
      <c r="S160" s="47">
        <v>0</v>
      </c>
    </row>
    <row r="161" spans="1:19">
      <c r="A161" s="93" t="s">
        <v>0</v>
      </c>
      <c r="B161" s="94"/>
      <c r="C161" s="93" t="s">
        <v>36</v>
      </c>
      <c r="D161" s="94"/>
      <c r="E161" s="93" t="s">
        <v>37</v>
      </c>
      <c r="F161" s="94"/>
      <c r="G161" s="94"/>
      <c r="H161" s="94"/>
      <c r="I161" s="94"/>
      <c r="J161" s="94"/>
      <c r="K161" s="91">
        <v>0</v>
      </c>
      <c r="L161" s="92"/>
      <c r="M161" s="91">
        <v>5800</v>
      </c>
      <c r="N161" s="92"/>
      <c r="O161" s="91">
        <v>0</v>
      </c>
      <c r="P161" s="92"/>
      <c r="Q161" s="91">
        <f t="shared" si="7"/>
        <v>0</v>
      </c>
      <c r="R161" s="92"/>
      <c r="S161" s="47">
        <v>0</v>
      </c>
    </row>
    <row r="162" spans="1:19">
      <c r="A162" s="93" t="s">
        <v>0</v>
      </c>
      <c r="B162" s="94"/>
      <c r="C162" s="93" t="s">
        <v>42</v>
      </c>
      <c r="D162" s="94"/>
      <c r="E162" s="93" t="s">
        <v>43</v>
      </c>
      <c r="F162" s="94"/>
      <c r="G162" s="94"/>
      <c r="H162" s="94"/>
      <c r="I162" s="94"/>
      <c r="J162" s="94"/>
      <c r="K162" s="91">
        <v>0</v>
      </c>
      <c r="L162" s="92"/>
      <c r="M162" s="91">
        <v>1730</v>
      </c>
      <c r="N162" s="92"/>
      <c r="O162" s="91">
        <v>0</v>
      </c>
      <c r="P162" s="92"/>
      <c r="Q162" s="91">
        <f t="shared" si="7"/>
        <v>0</v>
      </c>
      <c r="R162" s="92"/>
      <c r="S162" s="47">
        <v>0</v>
      </c>
    </row>
    <row r="163" spans="1:19">
      <c r="A163" s="93" t="s">
        <v>0</v>
      </c>
      <c r="B163" s="94"/>
      <c r="C163" s="93" t="s">
        <v>44</v>
      </c>
      <c r="D163" s="94"/>
      <c r="E163" s="93" t="s">
        <v>45</v>
      </c>
      <c r="F163" s="94"/>
      <c r="G163" s="94"/>
      <c r="H163" s="94"/>
      <c r="I163" s="94"/>
      <c r="J163" s="94"/>
      <c r="K163" s="91">
        <v>0</v>
      </c>
      <c r="L163" s="92"/>
      <c r="M163" s="91">
        <v>957</v>
      </c>
      <c r="N163" s="92"/>
      <c r="O163" s="91">
        <v>0</v>
      </c>
      <c r="P163" s="92"/>
      <c r="Q163" s="91">
        <f t="shared" si="7"/>
        <v>0</v>
      </c>
      <c r="R163" s="92"/>
      <c r="S163" s="47">
        <v>0</v>
      </c>
    </row>
    <row r="164" spans="1:19">
      <c r="A164" s="93" t="s">
        <v>0</v>
      </c>
      <c r="B164" s="94"/>
      <c r="C164" s="93" t="s">
        <v>48</v>
      </c>
      <c r="D164" s="94"/>
      <c r="E164" s="93" t="s">
        <v>49</v>
      </c>
      <c r="F164" s="94"/>
      <c r="G164" s="94"/>
      <c r="H164" s="94"/>
      <c r="I164" s="94"/>
      <c r="J164" s="94"/>
      <c r="K164" s="91">
        <v>0</v>
      </c>
      <c r="L164" s="92"/>
      <c r="M164" s="91">
        <v>395</v>
      </c>
      <c r="N164" s="92"/>
      <c r="O164" s="91">
        <v>0</v>
      </c>
      <c r="P164" s="92"/>
      <c r="Q164" s="91">
        <f t="shared" si="7"/>
        <v>0</v>
      </c>
      <c r="R164" s="92"/>
      <c r="S164" s="47">
        <v>0</v>
      </c>
    </row>
    <row r="165" spans="1:19">
      <c r="A165" s="93" t="s">
        <v>0</v>
      </c>
      <c r="B165" s="94"/>
      <c r="C165" s="93" t="s">
        <v>52</v>
      </c>
      <c r="D165" s="94"/>
      <c r="E165" s="93" t="s">
        <v>53</v>
      </c>
      <c r="F165" s="94"/>
      <c r="G165" s="94"/>
      <c r="H165" s="94"/>
      <c r="I165" s="94"/>
      <c r="J165" s="94"/>
      <c r="K165" s="91">
        <v>0</v>
      </c>
      <c r="L165" s="92"/>
      <c r="M165" s="91">
        <v>395</v>
      </c>
      <c r="N165" s="92"/>
      <c r="O165" s="91">
        <v>0</v>
      </c>
      <c r="P165" s="92"/>
      <c r="Q165" s="91">
        <f t="shared" si="7"/>
        <v>0</v>
      </c>
      <c r="R165" s="92"/>
      <c r="S165" s="47">
        <v>0</v>
      </c>
    </row>
    <row r="166" spans="1:19">
      <c r="A166" s="102" t="s">
        <v>4</v>
      </c>
      <c r="B166" s="94"/>
      <c r="C166" s="102" t="s">
        <v>125</v>
      </c>
      <c r="D166" s="94"/>
      <c r="E166" s="102" t="s">
        <v>126</v>
      </c>
      <c r="F166" s="94"/>
      <c r="G166" s="94"/>
      <c r="H166" s="94"/>
      <c r="I166" s="94"/>
      <c r="J166" s="94"/>
      <c r="K166" s="103">
        <v>0</v>
      </c>
      <c r="L166" s="92"/>
      <c r="M166" s="103">
        <v>1745</v>
      </c>
      <c r="N166" s="92"/>
      <c r="O166" s="103">
        <v>1587.82</v>
      </c>
      <c r="P166" s="92"/>
      <c r="Q166" s="100">
        <f t="shared" si="7"/>
        <v>0.90992550143266471</v>
      </c>
      <c r="R166" s="101"/>
      <c r="S166" s="54">
        <v>0</v>
      </c>
    </row>
    <row r="167" spans="1:19">
      <c r="A167" s="95" t="s">
        <v>0</v>
      </c>
      <c r="B167" s="96"/>
      <c r="C167" s="95" t="s">
        <v>29</v>
      </c>
      <c r="D167" s="96"/>
      <c r="E167" s="96"/>
      <c r="F167" s="96"/>
      <c r="G167" s="96"/>
      <c r="H167" s="96"/>
      <c r="I167" s="96"/>
      <c r="J167" s="96"/>
      <c r="K167" s="97">
        <v>0</v>
      </c>
      <c r="L167" s="98"/>
      <c r="M167" s="97">
        <f>M168</f>
        <v>1745</v>
      </c>
      <c r="N167" s="98"/>
      <c r="O167" s="97">
        <v>1587.82</v>
      </c>
      <c r="P167" s="98"/>
      <c r="Q167" s="99">
        <f t="shared" si="7"/>
        <v>0.90992550143266471</v>
      </c>
      <c r="R167" s="98"/>
      <c r="S167" s="52">
        <v>0</v>
      </c>
    </row>
    <row r="168" spans="1:19">
      <c r="A168" s="93" t="s">
        <v>0</v>
      </c>
      <c r="B168" s="94"/>
      <c r="C168" s="93" t="s">
        <v>48</v>
      </c>
      <c r="D168" s="94"/>
      <c r="E168" s="93" t="s">
        <v>49</v>
      </c>
      <c r="F168" s="94"/>
      <c r="G168" s="94"/>
      <c r="H168" s="94"/>
      <c r="I168" s="94"/>
      <c r="J168" s="94"/>
      <c r="K168" s="91">
        <v>0</v>
      </c>
      <c r="L168" s="92"/>
      <c r="M168" s="91">
        <v>1745</v>
      </c>
      <c r="N168" s="92"/>
      <c r="O168" s="91">
        <v>1587.82</v>
      </c>
      <c r="P168" s="92"/>
      <c r="Q168" s="91">
        <f t="shared" si="7"/>
        <v>0.90992550143266471</v>
      </c>
      <c r="R168" s="92"/>
      <c r="S168" s="47">
        <v>0</v>
      </c>
    </row>
    <row r="169" spans="1:19">
      <c r="A169" s="93" t="s">
        <v>0</v>
      </c>
      <c r="B169" s="94"/>
      <c r="C169" s="93" t="s">
        <v>77</v>
      </c>
      <c r="D169" s="94"/>
      <c r="E169" s="93" t="s">
        <v>78</v>
      </c>
      <c r="F169" s="94"/>
      <c r="G169" s="94"/>
      <c r="H169" s="94"/>
      <c r="I169" s="94"/>
      <c r="J169" s="94"/>
      <c r="K169" s="91">
        <v>0</v>
      </c>
      <c r="L169" s="92"/>
      <c r="M169" s="91">
        <v>1745</v>
      </c>
      <c r="N169" s="92"/>
      <c r="O169" s="91">
        <v>1587.82</v>
      </c>
      <c r="P169" s="92"/>
      <c r="Q169" s="91">
        <f t="shared" si="7"/>
        <v>0.90992550143266471</v>
      </c>
      <c r="R169" s="92"/>
      <c r="S169" s="47">
        <v>0</v>
      </c>
    </row>
    <row r="170" spans="1:19">
      <c r="A170" s="102" t="s">
        <v>4</v>
      </c>
      <c r="B170" s="94"/>
      <c r="C170" s="102" t="s">
        <v>127</v>
      </c>
      <c r="D170" s="94"/>
      <c r="E170" s="102" t="s">
        <v>128</v>
      </c>
      <c r="F170" s="94"/>
      <c r="G170" s="94"/>
      <c r="H170" s="94"/>
      <c r="I170" s="94"/>
      <c r="J170" s="94"/>
      <c r="K170" s="103">
        <v>0</v>
      </c>
      <c r="L170" s="92"/>
      <c r="M170" s="103">
        <v>20465</v>
      </c>
      <c r="N170" s="92"/>
      <c r="O170" s="103">
        <v>15829.04</v>
      </c>
      <c r="P170" s="92"/>
      <c r="Q170" s="100">
        <f t="shared" si="7"/>
        <v>0.7734688492548254</v>
      </c>
      <c r="R170" s="101"/>
      <c r="S170" s="54">
        <v>0</v>
      </c>
    </row>
    <row r="171" spans="1:19">
      <c r="A171" s="95" t="s">
        <v>0</v>
      </c>
      <c r="B171" s="96"/>
      <c r="C171" s="95" t="s">
        <v>7</v>
      </c>
      <c r="D171" s="96"/>
      <c r="E171" s="96"/>
      <c r="F171" s="96"/>
      <c r="G171" s="96"/>
      <c r="H171" s="96"/>
      <c r="I171" s="96"/>
      <c r="J171" s="96"/>
      <c r="K171" s="97">
        <v>0</v>
      </c>
      <c r="L171" s="98"/>
      <c r="M171" s="97">
        <f>M172+M176</f>
        <v>3000</v>
      </c>
      <c r="N171" s="98"/>
      <c r="O171" s="97">
        <v>2053.3200000000002</v>
      </c>
      <c r="P171" s="98"/>
      <c r="Q171" s="99">
        <f t="shared" si="7"/>
        <v>0.68444000000000005</v>
      </c>
      <c r="R171" s="98"/>
      <c r="S171" s="52">
        <v>0</v>
      </c>
    </row>
    <row r="172" spans="1:19">
      <c r="A172" s="93" t="s">
        <v>0</v>
      </c>
      <c r="B172" s="94"/>
      <c r="C172" s="93" t="s">
        <v>34</v>
      </c>
      <c r="D172" s="94"/>
      <c r="E172" s="93" t="s">
        <v>35</v>
      </c>
      <c r="F172" s="94"/>
      <c r="G172" s="94"/>
      <c r="H172" s="94"/>
      <c r="I172" s="94"/>
      <c r="J172" s="94"/>
      <c r="K172" s="91">
        <v>0</v>
      </c>
      <c r="L172" s="92"/>
      <c r="M172" s="91">
        <v>2920</v>
      </c>
      <c r="N172" s="92"/>
      <c r="O172" s="91">
        <v>1982.28</v>
      </c>
      <c r="P172" s="92"/>
      <c r="Q172" s="91">
        <f t="shared" si="7"/>
        <v>0.67886301369863011</v>
      </c>
      <c r="R172" s="92"/>
      <c r="S172" s="47">
        <v>0</v>
      </c>
    </row>
    <row r="173" spans="1:19">
      <c r="A173" s="93" t="s">
        <v>0</v>
      </c>
      <c r="B173" s="94"/>
      <c r="C173" s="93" t="s">
        <v>36</v>
      </c>
      <c r="D173" s="94"/>
      <c r="E173" s="93" t="s">
        <v>37</v>
      </c>
      <c r="F173" s="94"/>
      <c r="G173" s="94"/>
      <c r="H173" s="94"/>
      <c r="I173" s="94"/>
      <c r="J173" s="94"/>
      <c r="K173" s="91">
        <v>0</v>
      </c>
      <c r="L173" s="92"/>
      <c r="M173" s="91">
        <v>2100</v>
      </c>
      <c r="N173" s="92"/>
      <c r="O173" s="91">
        <v>1513.72</v>
      </c>
      <c r="P173" s="92"/>
      <c r="Q173" s="91">
        <f t="shared" si="7"/>
        <v>0.72081904761904758</v>
      </c>
      <c r="R173" s="92"/>
      <c r="S173" s="47">
        <v>0</v>
      </c>
    </row>
    <row r="174" spans="1:19">
      <c r="A174" s="93" t="s">
        <v>0</v>
      </c>
      <c r="B174" s="94"/>
      <c r="C174" s="93" t="s">
        <v>42</v>
      </c>
      <c r="D174" s="94"/>
      <c r="E174" s="93" t="s">
        <v>43</v>
      </c>
      <c r="F174" s="94"/>
      <c r="G174" s="94"/>
      <c r="H174" s="94"/>
      <c r="I174" s="94"/>
      <c r="J174" s="94"/>
      <c r="K174" s="91">
        <v>0</v>
      </c>
      <c r="L174" s="92"/>
      <c r="M174" s="91">
        <v>420</v>
      </c>
      <c r="N174" s="92"/>
      <c r="O174" s="91">
        <v>218.78</v>
      </c>
      <c r="P174" s="92"/>
      <c r="Q174" s="91">
        <f t="shared" si="7"/>
        <v>0.52090476190476187</v>
      </c>
      <c r="R174" s="92"/>
      <c r="S174" s="47">
        <v>0</v>
      </c>
    </row>
    <row r="175" spans="1:19">
      <c r="A175" s="93" t="s">
        <v>0</v>
      </c>
      <c r="B175" s="94"/>
      <c r="C175" s="93" t="s">
        <v>44</v>
      </c>
      <c r="D175" s="94"/>
      <c r="E175" s="93" t="s">
        <v>45</v>
      </c>
      <c r="F175" s="94"/>
      <c r="G175" s="94"/>
      <c r="H175" s="94"/>
      <c r="I175" s="94"/>
      <c r="J175" s="94"/>
      <c r="K175" s="91">
        <v>0</v>
      </c>
      <c r="L175" s="92"/>
      <c r="M175" s="91">
        <v>400</v>
      </c>
      <c r="N175" s="92"/>
      <c r="O175" s="91">
        <v>249.78</v>
      </c>
      <c r="P175" s="92"/>
      <c r="Q175" s="91">
        <f t="shared" si="7"/>
        <v>0.62444999999999995</v>
      </c>
      <c r="R175" s="92"/>
      <c r="S175" s="47">
        <v>0</v>
      </c>
    </row>
    <row r="176" spans="1:19">
      <c r="A176" s="93" t="s">
        <v>0</v>
      </c>
      <c r="B176" s="94"/>
      <c r="C176" s="93" t="s">
        <v>48</v>
      </c>
      <c r="D176" s="94"/>
      <c r="E176" s="93" t="s">
        <v>49</v>
      </c>
      <c r="F176" s="94"/>
      <c r="G176" s="94"/>
      <c r="H176" s="94"/>
      <c r="I176" s="94"/>
      <c r="J176" s="94"/>
      <c r="K176" s="91">
        <v>0</v>
      </c>
      <c r="L176" s="92"/>
      <c r="M176" s="91">
        <v>80</v>
      </c>
      <c r="N176" s="92"/>
      <c r="O176" s="91">
        <v>71.040000000000006</v>
      </c>
      <c r="P176" s="92"/>
      <c r="Q176" s="91">
        <f t="shared" si="7"/>
        <v>0.88800000000000012</v>
      </c>
      <c r="R176" s="92"/>
      <c r="S176" s="47">
        <v>0</v>
      </c>
    </row>
    <row r="177" spans="1:19">
      <c r="A177" s="93" t="s">
        <v>0</v>
      </c>
      <c r="B177" s="94"/>
      <c r="C177" s="93" t="s">
        <v>52</v>
      </c>
      <c r="D177" s="94"/>
      <c r="E177" s="93" t="s">
        <v>53</v>
      </c>
      <c r="F177" s="94"/>
      <c r="G177" s="94"/>
      <c r="H177" s="94"/>
      <c r="I177" s="94"/>
      <c r="J177" s="94"/>
      <c r="K177" s="91">
        <v>0</v>
      </c>
      <c r="L177" s="92"/>
      <c r="M177" s="91">
        <v>80</v>
      </c>
      <c r="N177" s="92"/>
      <c r="O177" s="91">
        <v>71.040000000000006</v>
      </c>
      <c r="P177" s="92"/>
      <c r="Q177" s="91">
        <f t="shared" si="7"/>
        <v>0.88800000000000012</v>
      </c>
      <c r="R177" s="92"/>
      <c r="S177" s="47">
        <v>0</v>
      </c>
    </row>
    <row r="178" spans="1:19">
      <c r="A178" s="95" t="s">
        <v>0</v>
      </c>
      <c r="B178" s="96"/>
      <c r="C178" s="95" t="s">
        <v>29</v>
      </c>
      <c r="D178" s="96"/>
      <c r="E178" s="96"/>
      <c r="F178" s="96"/>
      <c r="G178" s="96"/>
      <c r="H178" s="96"/>
      <c r="I178" s="96"/>
      <c r="J178" s="96"/>
      <c r="K178" s="97">
        <v>0</v>
      </c>
      <c r="L178" s="98"/>
      <c r="M178" s="97">
        <f>M179+M183</f>
        <v>17465</v>
      </c>
      <c r="N178" s="98"/>
      <c r="O178" s="97">
        <v>13775.72</v>
      </c>
      <c r="P178" s="98"/>
      <c r="Q178" s="99">
        <f t="shared" si="7"/>
        <v>0.78876152304609215</v>
      </c>
      <c r="R178" s="98"/>
      <c r="S178" s="52">
        <v>0</v>
      </c>
    </row>
    <row r="179" spans="1:19">
      <c r="A179" s="93" t="s">
        <v>0</v>
      </c>
      <c r="B179" s="94"/>
      <c r="C179" s="93" t="s">
        <v>34</v>
      </c>
      <c r="D179" s="94"/>
      <c r="E179" s="93" t="s">
        <v>35</v>
      </c>
      <c r="F179" s="94"/>
      <c r="G179" s="94"/>
      <c r="H179" s="94"/>
      <c r="I179" s="94"/>
      <c r="J179" s="94"/>
      <c r="K179" s="91">
        <v>0</v>
      </c>
      <c r="L179" s="92"/>
      <c r="M179" s="91">
        <v>16755</v>
      </c>
      <c r="N179" s="92"/>
      <c r="O179" s="91">
        <v>13224.52</v>
      </c>
      <c r="P179" s="92"/>
      <c r="Q179" s="91">
        <f t="shared" si="7"/>
        <v>0.78928797373918236</v>
      </c>
      <c r="R179" s="92"/>
      <c r="S179" s="47">
        <v>0</v>
      </c>
    </row>
    <row r="180" spans="1:19">
      <c r="A180" s="93" t="s">
        <v>0</v>
      </c>
      <c r="B180" s="94"/>
      <c r="C180" s="93" t="s">
        <v>36</v>
      </c>
      <c r="D180" s="94"/>
      <c r="E180" s="93" t="s">
        <v>37</v>
      </c>
      <c r="F180" s="94"/>
      <c r="G180" s="94"/>
      <c r="H180" s="94"/>
      <c r="I180" s="94"/>
      <c r="J180" s="94"/>
      <c r="K180" s="91">
        <v>0</v>
      </c>
      <c r="L180" s="92"/>
      <c r="M180" s="91">
        <v>12100</v>
      </c>
      <c r="N180" s="92"/>
      <c r="O180" s="91">
        <v>10234.58</v>
      </c>
      <c r="P180" s="92"/>
      <c r="Q180" s="91">
        <f t="shared" si="7"/>
        <v>0.84583305785123963</v>
      </c>
      <c r="R180" s="92"/>
      <c r="S180" s="47">
        <v>0</v>
      </c>
    </row>
    <row r="181" spans="1:19">
      <c r="A181" s="93" t="s">
        <v>0</v>
      </c>
      <c r="B181" s="94"/>
      <c r="C181" s="93" t="s">
        <v>42</v>
      </c>
      <c r="D181" s="94"/>
      <c r="E181" s="93" t="s">
        <v>43</v>
      </c>
      <c r="F181" s="94"/>
      <c r="G181" s="94"/>
      <c r="H181" s="94"/>
      <c r="I181" s="94"/>
      <c r="J181" s="94"/>
      <c r="K181" s="91">
        <v>0</v>
      </c>
      <c r="L181" s="92"/>
      <c r="M181" s="91">
        <v>2670</v>
      </c>
      <c r="N181" s="92"/>
      <c r="O181" s="91">
        <v>1301.22</v>
      </c>
      <c r="P181" s="92"/>
      <c r="Q181" s="91">
        <f t="shared" si="7"/>
        <v>0.48734831460674161</v>
      </c>
      <c r="R181" s="92"/>
      <c r="S181" s="47">
        <v>0</v>
      </c>
    </row>
    <row r="182" spans="1:19">
      <c r="A182" s="93" t="s">
        <v>0</v>
      </c>
      <c r="B182" s="94"/>
      <c r="C182" s="93" t="s">
        <v>44</v>
      </c>
      <c r="D182" s="94"/>
      <c r="E182" s="93" t="s">
        <v>45</v>
      </c>
      <c r="F182" s="94"/>
      <c r="G182" s="94"/>
      <c r="H182" s="94"/>
      <c r="I182" s="94"/>
      <c r="J182" s="94"/>
      <c r="K182" s="91">
        <v>0</v>
      </c>
      <c r="L182" s="92"/>
      <c r="M182" s="91">
        <v>1985</v>
      </c>
      <c r="N182" s="92"/>
      <c r="O182" s="91">
        <v>1688.72</v>
      </c>
      <c r="P182" s="92"/>
      <c r="Q182" s="91">
        <f t="shared" si="7"/>
        <v>0.85074055415617134</v>
      </c>
      <c r="R182" s="92"/>
      <c r="S182" s="47">
        <v>0</v>
      </c>
    </row>
    <row r="183" spans="1:19">
      <c r="A183" s="93" t="s">
        <v>0</v>
      </c>
      <c r="B183" s="94"/>
      <c r="C183" s="93" t="s">
        <v>48</v>
      </c>
      <c r="D183" s="94"/>
      <c r="E183" s="93" t="s">
        <v>49</v>
      </c>
      <c r="F183" s="94"/>
      <c r="G183" s="94"/>
      <c r="H183" s="94"/>
      <c r="I183" s="94"/>
      <c r="J183" s="94"/>
      <c r="K183" s="91">
        <v>0</v>
      </c>
      <c r="L183" s="92"/>
      <c r="M183" s="91">
        <v>710</v>
      </c>
      <c r="N183" s="92"/>
      <c r="O183" s="91">
        <v>551.20000000000005</v>
      </c>
      <c r="P183" s="92"/>
      <c r="Q183" s="91">
        <f t="shared" si="7"/>
        <v>0.77633802816901409</v>
      </c>
      <c r="R183" s="92"/>
      <c r="S183" s="47">
        <v>0</v>
      </c>
    </row>
    <row r="184" spans="1:19">
      <c r="A184" s="93" t="s">
        <v>0</v>
      </c>
      <c r="B184" s="94"/>
      <c r="C184" s="93" t="s">
        <v>52</v>
      </c>
      <c r="D184" s="94"/>
      <c r="E184" s="93" t="s">
        <v>53</v>
      </c>
      <c r="F184" s="94"/>
      <c r="G184" s="94"/>
      <c r="H184" s="94"/>
      <c r="I184" s="94"/>
      <c r="J184" s="94"/>
      <c r="K184" s="91">
        <v>0</v>
      </c>
      <c r="L184" s="92"/>
      <c r="M184" s="91">
        <v>710</v>
      </c>
      <c r="N184" s="92"/>
      <c r="O184" s="91">
        <v>551.20000000000005</v>
      </c>
      <c r="P184" s="92"/>
      <c r="Q184" s="91">
        <f t="shared" si="7"/>
        <v>0.77633802816901409</v>
      </c>
      <c r="R184" s="92"/>
      <c r="S184" s="47">
        <v>0</v>
      </c>
    </row>
  </sheetData>
  <mergeCells count="1221">
    <mergeCell ref="Q32:R32"/>
    <mergeCell ref="Q36:R36"/>
    <mergeCell ref="Q40:R40"/>
    <mergeCell ref="Q44:R44"/>
    <mergeCell ref="Q48:R48"/>
    <mergeCell ref="Q51:R51"/>
    <mergeCell ref="O28:P28"/>
    <mergeCell ref="O30:P30"/>
    <mergeCell ref="O31:P31"/>
    <mergeCell ref="M30:N30"/>
    <mergeCell ref="M31:N31"/>
    <mergeCell ref="K28:L28"/>
    <mergeCell ref="K30:L30"/>
    <mergeCell ref="K31:L31"/>
    <mergeCell ref="K98:L98"/>
    <mergeCell ref="K107:L107"/>
    <mergeCell ref="K119:L119"/>
    <mergeCell ref="Q55:R55"/>
    <mergeCell ref="Q59:R59"/>
    <mergeCell ref="Q66:R66"/>
    <mergeCell ref="Q70:R70"/>
    <mergeCell ref="Q74:R74"/>
    <mergeCell ref="Q78:R78"/>
    <mergeCell ref="Q82:R82"/>
    <mergeCell ref="Q86:R86"/>
    <mergeCell ref="Q90:R90"/>
    <mergeCell ref="Q97:R97"/>
    <mergeCell ref="Q102:R102"/>
    <mergeCell ref="Q106:R106"/>
    <mergeCell ref="Q111:R111"/>
    <mergeCell ref="Q115:R115"/>
    <mergeCell ref="C9:J9"/>
    <mergeCell ref="K9:L9"/>
    <mergeCell ref="M9:N9"/>
    <mergeCell ref="O9:P9"/>
    <mergeCell ref="Q9:R9"/>
    <mergeCell ref="A10:B10"/>
    <mergeCell ref="C10:J10"/>
    <mergeCell ref="K10:L10"/>
    <mergeCell ref="M10:N10"/>
    <mergeCell ref="O10:P10"/>
    <mergeCell ref="Q10:R10"/>
    <mergeCell ref="M12:N12"/>
    <mergeCell ref="O12:P12"/>
    <mergeCell ref="Q12:R12"/>
    <mergeCell ref="A11:B11"/>
    <mergeCell ref="C11:D11"/>
    <mergeCell ref="E11:J11"/>
    <mergeCell ref="K11:L11"/>
    <mergeCell ref="M11:N11"/>
    <mergeCell ref="O11:P11"/>
    <mergeCell ref="A9:B9"/>
    <mergeCell ref="K7:L7"/>
    <mergeCell ref="M7:N7"/>
    <mergeCell ref="O7:P7"/>
    <mergeCell ref="Q7:R7"/>
    <mergeCell ref="A8:B8"/>
    <mergeCell ref="A3:B3"/>
    <mergeCell ref="C3:J3"/>
    <mergeCell ref="K3:L3"/>
    <mergeCell ref="M3:N3"/>
    <mergeCell ref="O3:P3"/>
    <mergeCell ref="Q3:R3"/>
    <mergeCell ref="A4:B4"/>
    <mergeCell ref="C4:J4"/>
    <mergeCell ref="K4:L4"/>
    <mergeCell ref="M4:N4"/>
    <mergeCell ref="O4:P4"/>
    <mergeCell ref="Q4:R4"/>
    <mergeCell ref="A5:B5"/>
    <mergeCell ref="C5:D5"/>
    <mergeCell ref="E5:J5"/>
    <mergeCell ref="K5:L5"/>
    <mergeCell ref="M5:N5"/>
    <mergeCell ref="O5:P5"/>
    <mergeCell ref="Q5:R5"/>
    <mergeCell ref="C8:J8"/>
    <mergeCell ref="K8:L8"/>
    <mergeCell ref="M8:N8"/>
    <mergeCell ref="O8:P8"/>
    <mergeCell ref="Q8:R8"/>
    <mergeCell ref="Q14:R14"/>
    <mergeCell ref="A15:B15"/>
    <mergeCell ref="C15:D15"/>
    <mergeCell ref="E15:J15"/>
    <mergeCell ref="K15:L15"/>
    <mergeCell ref="M15:N15"/>
    <mergeCell ref="O15:P15"/>
    <mergeCell ref="Q15:R15"/>
    <mergeCell ref="A14:B14"/>
    <mergeCell ref="C14:D14"/>
    <mergeCell ref="E14:J14"/>
    <mergeCell ref="K14:L14"/>
    <mergeCell ref="M14:N14"/>
    <mergeCell ref="O14:P14"/>
    <mergeCell ref="A6:J6"/>
    <mergeCell ref="K6:L6"/>
    <mergeCell ref="M6:N6"/>
    <mergeCell ref="O6:P6"/>
    <mergeCell ref="Q6:R6"/>
    <mergeCell ref="A7:B7"/>
    <mergeCell ref="C7:J7"/>
    <mergeCell ref="A13:B13"/>
    <mergeCell ref="C13:J13"/>
    <mergeCell ref="K13:L13"/>
    <mergeCell ref="M13:N13"/>
    <mergeCell ref="O13:P13"/>
    <mergeCell ref="Q13:R13"/>
    <mergeCell ref="Q11:R11"/>
    <mergeCell ref="A12:B12"/>
    <mergeCell ref="C12:D12"/>
    <mergeCell ref="E12:J12"/>
    <mergeCell ref="K12:L12"/>
    <mergeCell ref="Q17:R17"/>
    <mergeCell ref="A18:B18"/>
    <mergeCell ref="C18:D18"/>
    <mergeCell ref="E18:J18"/>
    <mergeCell ref="K18:L18"/>
    <mergeCell ref="M18:N18"/>
    <mergeCell ref="O18:P18"/>
    <mergeCell ref="Q18:R18"/>
    <mergeCell ref="A17:B17"/>
    <mergeCell ref="C17:D17"/>
    <mergeCell ref="E17:J17"/>
    <mergeCell ref="K17:L17"/>
    <mergeCell ref="M17:N17"/>
    <mergeCell ref="O17:P17"/>
    <mergeCell ref="A16:B16"/>
    <mergeCell ref="C16:J16"/>
    <mergeCell ref="K16:L16"/>
    <mergeCell ref="M16:N16"/>
    <mergeCell ref="O16:P16"/>
    <mergeCell ref="Q16:R16"/>
    <mergeCell ref="Q21:R21"/>
    <mergeCell ref="A22:B22"/>
    <mergeCell ref="C22:D22"/>
    <mergeCell ref="E22:J22"/>
    <mergeCell ref="K22:L22"/>
    <mergeCell ref="M22:N22"/>
    <mergeCell ref="O22:P22"/>
    <mergeCell ref="Q22:R22"/>
    <mergeCell ref="A21:B21"/>
    <mergeCell ref="C21:D21"/>
    <mergeCell ref="E21:J21"/>
    <mergeCell ref="K21:L21"/>
    <mergeCell ref="M21:N21"/>
    <mergeCell ref="O21:P21"/>
    <mergeCell ref="Q19:R19"/>
    <mergeCell ref="A20:B20"/>
    <mergeCell ref="C20:D20"/>
    <mergeCell ref="E20:J20"/>
    <mergeCell ref="K20:L20"/>
    <mergeCell ref="M20:N20"/>
    <mergeCell ref="O20:P20"/>
    <mergeCell ref="Q20:R20"/>
    <mergeCell ref="A19:B19"/>
    <mergeCell ref="C19:D19"/>
    <mergeCell ref="E19:J19"/>
    <mergeCell ref="K19:L19"/>
    <mergeCell ref="M19:N19"/>
    <mergeCell ref="O19:P19"/>
    <mergeCell ref="A25:B25"/>
    <mergeCell ref="C25:J25"/>
    <mergeCell ref="K25:L25"/>
    <mergeCell ref="M25:N25"/>
    <mergeCell ref="O25:P25"/>
    <mergeCell ref="Q25:R25"/>
    <mergeCell ref="Q23:R23"/>
    <mergeCell ref="A24:B24"/>
    <mergeCell ref="C24:D24"/>
    <mergeCell ref="E24:J24"/>
    <mergeCell ref="K24:L24"/>
    <mergeCell ref="M24:N24"/>
    <mergeCell ref="O24:P24"/>
    <mergeCell ref="Q24:R24"/>
    <mergeCell ref="A23:B23"/>
    <mergeCell ref="C23:D23"/>
    <mergeCell ref="E23:J23"/>
    <mergeCell ref="K23:L23"/>
    <mergeCell ref="M23:N23"/>
    <mergeCell ref="O23:P23"/>
    <mergeCell ref="A33:B33"/>
    <mergeCell ref="C33:D33"/>
    <mergeCell ref="E33:J33"/>
    <mergeCell ref="K33:L33"/>
    <mergeCell ref="M33:N33"/>
    <mergeCell ref="O33:P33"/>
    <mergeCell ref="Q33:R33"/>
    <mergeCell ref="A32:B32"/>
    <mergeCell ref="C32:D32"/>
    <mergeCell ref="E32:J32"/>
    <mergeCell ref="K32:L32"/>
    <mergeCell ref="M32:N32"/>
    <mergeCell ref="O32:P32"/>
    <mergeCell ref="Q26:R26"/>
    <mergeCell ref="A27:B27"/>
    <mergeCell ref="C27:D27"/>
    <mergeCell ref="E27:J27"/>
    <mergeCell ref="K27:L27"/>
    <mergeCell ref="M27:N27"/>
    <mergeCell ref="O27:P27"/>
    <mergeCell ref="Q27:R27"/>
    <mergeCell ref="A26:B26"/>
    <mergeCell ref="C26:D26"/>
    <mergeCell ref="E26:J26"/>
    <mergeCell ref="K26:L26"/>
    <mergeCell ref="M26:N26"/>
    <mergeCell ref="O26:P26"/>
    <mergeCell ref="Q28:R28"/>
    <mergeCell ref="Q29:R29"/>
    <mergeCell ref="Q30:R30"/>
    <mergeCell ref="Q31:R31"/>
    <mergeCell ref="M28:N28"/>
    <mergeCell ref="A37:B37"/>
    <mergeCell ref="C37:D37"/>
    <mergeCell ref="E37:J37"/>
    <mergeCell ref="K37:L37"/>
    <mergeCell ref="M37:N37"/>
    <mergeCell ref="O37:P37"/>
    <mergeCell ref="Q37:R37"/>
    <mergeCell ref="A36:B36"/>
    <mergeCell ref="C36:D36"/>
    <mergeCell ref="E36:J36"/>
    <mergeCell ref="K36:L36"/>
    <mergeCell ref="M36:N36"/>
    <mergeCell ref="O36:P36"/>
    <mergeCell ref="Q34:R34"/>
    <mergeCell ref="A35:B35"/>
    <mergeCell ref="C35:J35"/>
    <mergeCell ref="K35:L35"/>
    <mergeCell ref="M35:N35"/>
    <mergeCell ref="O35:P35"/>
    <mergeCell ref="Q35:R35"/>
    <mergeCell ref="A34:B34"/>
    <mergeCell ref="C34:D34"/>
    <mergeCell ref="E34:J34"/>
    <mergeCell ref="K34:L34"/>
    <mergeCell ref="M34:N34"/>
    <mergeCell ref="O34:P34"/>
    <mergeCell ref="A41:B41"/>
    <mergeCell ref="C41:D41"/>
    <mergeCell ref="E41:J41"/>
    <mergeCell ref="K41:L41"/>
    <mergeCell ref="M41:N41"/>
    <mergeCell ref="O41:P41"/>
    <mergeCell ref="Q41:R41"/>
    <mergeCell ref="A40:B40"/>
    <mergeCell ref="C40:D40"/>
    <mergeCell ref="E40:J40"/>
    <mergeCell ref="K40:L40"/>
    <mergeCell ref="M40:N40"/>
    <mergeCell ref="O40:P40"/>
    <mergeCell ref="Q38:R38"/>
    <mergeCell ref="A39:B39"/>
    <mergeCell ref="C39:D39"/>
    <mergeCell ref="E39:J39"/>
    <mergeCell ref="K39:L39"/>
    <mergeCell ref="M39:N39"/>
    <mergeCell ref="O39:P39"/>
    <mergeCell ref="Q39:R39"/>
    <mergeCell ref="A38:B38"/>
    <mergeCell ref="C38:D38"/>
    <mergeCell ref="E38:J38"/>
    <mergeCell ref="K38:L38"/>
    <mergeCell ref="M38:N38"/>
    <mergeCell ref="O38:P38"/>
    <mergeCell ref="A45:B45"/>
    <mergeCell ref="C45:D45"/>
    <mergeCell ref="E45:J45"/>
    <mergeCell ref="K45:L45"/>
    <mergeCell ref="M45:N45"/>
    <mergeCell ref="O45:P45"/>
    <mergeCell ref="Q45:R45"/>
    <mergeCell ref="A44:B44"/>
    <mergeCell ref="C44:D44"/>
    <mergeCell ref="E44:J44"/>
    <mergeCell ref="K44:L44"/>
    <mergeCell ref="M44:N44"/>
    <mergeCell ref="O44:P44"/>
    <mergeCell ref="Q42:R42"/>
    <mergeCell ref="A43:B43"/>
    <mergeCell ref="C43:D43"/>
    <mergeCell ref="E43:J43"/>
    <mergeCell ref="K43:L43"/>
    <mergeCell ref="M43:N43"/>
    <mergeCell ref="O43:P43"/>
    <mergeCell ref="Q43:R43"/>
    <mergeCell ref="A42:B42"/>
    <mergeCell ref="C42:D42"/>
    <mergeCell ref="E42:J42"/>
    <mergeCell ref="K42:L42"/>
    <mergeCell ref="M42:N42"/>
    <mergeCell ref="O42:P42"/>
    <mergeCell ref="A49:B49"/>
    <mergeCell ref="C49:D49"/>
    <mergeCell ref="E49:J49"/>
    <mergeCell ref="K49:L49"/>
    <mergeCell ref="M49:N49"/>
    <mergeCell ref="O49:P49"/>
    <mergeCell ref="Q49:R49"/>
    <mergeCell ref="A48:B48"/>
    <mergeCell ref="C48:D48"/>
    <mergeCell ref="E48:J48"/>
    <mergeCell ref="K48:L48"/>
    <mergeCell ref="M48:N48"/>
    <mergeCell ref="O48:P48"/>
    <mergeCell ref="Q46:R46"/>
    <mergeCell ref="A47:B47"/>
    <mergeCell ref="C47:D47"/>
    <mergeCell ref="E47:J47"/>
    <mergeCell ref="K47:L47"/>
    <mergeCell ref="M47:N47"/>
    <mergeCell ref="O47:P47"/>
    <mergeCell ref="Q47:R47"/>
    <mergeCell ref="A46:B46"/>
    <mergeCell ref="C46:D46"/>
    <mergeCell ref="E46:J46"/>
    <mergeCell ref="K46:L46"/>
    <mergeCell ref="M46:N46"/>
    <mergeCell ref="O46:P46"/>
    <mergeCell ref="A52:B52"/>
    <mergeCell ref="C52:D52"/>
    <mergeCell ref="E52:J52"/>
    <mergeCell ref="K52:L52"/>
    <mergeCell ref="M52:N52"/>
    <mergeCell ref="O52:P52"/>
    <mergeCell ref="Q52:R52"/>
    <mergeCell ref="A51:B51"/>
    <mergeCell ref="C51:D51"/>
    <mergeCell ref="E51:J51"/>
    <mergeCell ref="K51:L51"/>
    <mergeCell ref="M51:N51"/>
    <mergeCell ref="O51:P51"/>
    <mergeCell ref="A50:B50"/>
    <mergeCell ref="C50:J50"/>
    <mergeCell ref="K50:L50"/>
    <mergeCell ref="M50:N50"/>
    <mergeCell ref="O50:P50"/>
    <mergeCell ref="Q50:R50"/>
    <mergeCell ref="A56:B56"/>
    <mergeCell ref="C56:D56"/>
    <mergeCell ref="E56:J56"/>
    <mergeCell ref="K56:L56"/>
    <mergeCell ref="M56:N56"/>
    <mergeCell ref="O56:P56"/>
    <mergeCell ref="Q56:R56"/>
    <mergeCell ref="A55:B55"/>
    <mergeCell ref="C55:D55"/>
    <mergeCell ref="E55:J55"/>
    <mergeCell ref="K55:L55"/>
    <mergeCell ref="M55:N55"/>
    <mergeCell ref="O55:P55"/>
    <mergeCell ref="Q53:R53"/>
    <mergeCell ref="A54:B54"/>
    <mergeCell ref="C54:J54"/>
    <mergeCell ref="K54:L54"/>
    <mergeCell ref="M54:N54"/>
    <mergeCell ref="O54:P54"/>
    <mergeCell ref="Q54:R54"/>
    <mergeCell ref="A53:B53"/>
    <mergeCell ref="C53:D53"/>
    <mergeCell ref="E53:J53"/>
    <mergeCell ref="K53:L53"/>
    <mergeCell ref="M53:N53"/>
    <mergeCell ref="O53:P53"/>
    <mergeCell ref="A60:B60"/>
    <mergeCell ref="C60:D60"/>
    <mergeCell ref="E60:J60"/>
    <mergeCell ref="K60:L60"/>
    <mergeCell ref="M60:N60"/>
    <mergeCell ref="O60:P60"/>
    <mergeCell ref="Q60:R60"/>
    <mergeCell ref="A59:B59"/>
    <mergeCell ref="C59:D59"/>
    <mergeCell ref="E59:J59"/>
    <mergeCell ref="K59:L59"/>
    <mergeCell ref="M59:N59"/>
    <mergeCell ref="O59:P59"/>
    <mergeCell ref="Q57:R57"/>
    <mergeCell ref="A58:B58"/>
    <mergeCell ref="C58:J58"/>
    <mergeCell ref="K58:L58"/>
    <mergeCell ref="M58:N58"/>
    <mergeCell ref="O58:P58"/>
    <mergeCell ref="Q58:R58"/>
    <mergeCell ref="A57:B57"/>
    <mergeCell ref="C57:D57"/>
    <mergeCell ref="E57:J57"/>
    <mergeCell ref="K57:L57"/>
    <mergeCell ref="M57:N57"/>
    <mergeCell ref="O57:P57"/>
    <mergeCell ref="A63:B63"/>
    <mergeCell ref="C63:J63"/>
    <mergeCell ref="K63:L63"/>
    <mergeCell ref="M63:N63"/>
    <mergeCell ref="O63:P63"/>
    <mergeCell ref="Q63:R63"/>
    <mergeCell ref="Q61:R61"/>
    <mergeCell ref="A62:B62"/>
    <mergeCell ref="C62:D62"/>
    <mergeCell ref="E62:J62"/>
    <mergeCell ref="K62:L62"/>
    <mergeCell ref="M62:N62"/>
    <mergeCell ref="O62:P62"/>
    <mergeCell ref="Q62:R62"/>
    <mergeCell ref="A61:B61"/>
    <mergeCell ref="C61:D61"/>
    <mergeCell ref="E61:J61"/>
    <mergeCell ref="K61:L61"/>
    <mergeCell ref="M61:N61"/>
    <mergeCell ref="O61:P61"/>
    <mergeCell ref="A67:B67"/>
    <mergeCell ref="C67:D67"/>
    <mergeCell ref="E67:J67"/>
    <mergeCell ref="K67:L67"/>
    <mergeCell ref="M67:N67"/>
    <mergeCell ref="O67:P67"/>
    <mergeCell ref="Q67:R67"/>
    <mergeCell ref="A66:B66"/>
    <mergeCell ref="C66:D66"/>
    <mergeCell ref="E66:J66"/>
    <mergeCell ref="K66:L66"/>
    <mergeCell ref="M66:N66"/>
    <mergeCell ref="O66:P66"/>
    <mergeCell ref="Q64:R64"/>
    <mergeCell ref="A65:B65"/>
    <mergeCell ref="C65:D65"/>
    <mergeCell ref="E65:J65"/>
    <mergeCell ref="K65:L65"/>
    <mergeCell ref="M65:N65"/>
    <mergeCell ref="O65:P65"/>
    <mergeCell ref="Q65:R65"/>
    <mergeCell ref="A64:B64"/>
    <mergeCell ref="C64:D64"/>
    <mergeCell ref="E64:J64"/>
    <mergeCell ref="K64:L64"/>
    <mergeCell ref="M64:N64"/>
    <mergeCell ref="O64:P64"/>
    <mergeCell ref="A71:B71"/>
    <mergeCell ref="C71:D71"/>
    <mergeCell ref="E71:J71"/>
    <mergeCell ref="K71:L71"/>
    <mergeCell ref="M71:N71"/>
    <mergeCell ref="O71:P71"/>
    <mergeCell ref="Q71:R71"/>
    <mergeCell ref="A70:B70"/>
    <mergeCell ref="C70:D70"/>
    <mergeCell ref="E70:J70"/>
    <mergeCell ref="K70:L70"/>
    <mergeCell ref="M70:N70"/>
    <mergeCell ref="O70:P70"/>
    <mergeCell ref="Q68:R68"/>
    <mergeCell ref="A69:B69"/>
    <mergeCell ref="C69:D69"/>
    <mergeCell ref="E69:J69"/>
    <mergeCell ref="K69:L69"/>
    <mergeCell ref="M69:N69"/>
    <mergeCell ref="O69:P69"/>
    <mergeCell ref="Q69:R69"/>
    <mergeCell ref="A68:B68"/>
    <mergeCell ref="C68:D68"/>
    <mergeCell ref="E68:J68"/>
    <mergeCell ref="K68:L68"/>
    <mergeCell ref="M68:N68"/>
    <mergeCell ref="O68:P68"/>
    <mergeCell ref="A75:B75"/>
    <mergeCell ref="C75:D75"/>
    <mergeCell ref="E75:J75"/>
    <mergeCell ref="K75:L75"/>
    <mergeCell ref="M75:N75"/>
    <mergeCell ref="O75:P75"/>
    <mergeCell ref="Q75:R75"/>
    <mergeCell ref="A74:B74"/>
    <mergeCell ref="C74:D74"/>
    <mergeCell ref="E74:J74"/>
    <mergeCell ref="K74:L74"/>
    <mergeCell ref="M74:N74"/>
    <mergeCell ref="O74:P74"/>
    <mergeCell ref="Q72:R72"/>
    <mergeCell ref="A73:B73"/>
    <mergeCell ref="C73:D73"/>
    <mergeCell ref="E73:J73"/>
    <mergeCell ref="K73:L73"/>
    <mergeCell ref="M73:N73"/>
    <mergeCell ref="O73:P73"/>
    <mergeCell ref="Q73:R73"/>
    <mergeCell ref="A72:B72"/>
    <mergeCell ref="C72:D72"/>
    <mergeCell ref="E72:J72"/>
    <mergeCell ref="K72:L72"/>
    <mergeCell ref="M72:N72"/>
    <mergeCell ref="O72:P72"/>
    <mergeCell ref="A79:B79"/>
    <mergeCell ref="C79:D79"/>
    <mergeCell ref="E79:J79"/>
    <mergeCell ref="K79:L79"/>
    <mergeCell ref="M79:N79"/>
    <mergeCell ref="O79:P79"/>
    <mergeCell ref="Q79:R79"/>
    <mergeCell ref="A78:B78"/>
    <mergeCell ref="C78:D78"/>
    <mergeCell ref="E78:J78"/>
    <mergeCell ref="K78:L78"/>
    <mergeCell ref="M78:N78"/>
    <mergeCell ref="O78:P78"/>
    <mergeCell ref="Q76:R76"/>
    <mergeCell ref="A77:B77"/>
    <mergeCell ref="C77:D77"/>
    <mergeCell ref="E77:J77"/>
    <mergeCell ref="K77:L77"/>
    <mergeCell ref="M77:N77"/>
    <mergeCell ref="O77:P77"/>
    <mergeCell ref="Q77:R77"/>
    <mergeCell ref="A76:B76"/>
    <mergeCell ref="C76:D76"/>
    <mergeCell ref="E76:J76"/>
    <mergeCell ref="K76:L76"/>
    <mergeCell ref="M76:N76"/>
    <mergeCell ref="O76:P76"/>
    <mergeCell ref="A83:B83"/>
    <mergeCell ref="C83:D83"/>
    <mergeCell ref="E83:J83"/>
    <mergeCell ref="K83:L83"/>
    <mergeCell ref="M83:N83"/>
    <mergeCell ref="O83:P83"/>
    <mergeCell ref="Q83:R83"/>
    <mergeCell ref="A82:B82"/>
    <mergeCell ref="C82:D82"/>
    <mergeCell ref="E82:J82"/>
    <mergeCell ref="K82:L82"/>
    <mergeCell ref="M82:N82"/>
    <mergeCell ref="O82:P82"/>
    <mergeCell ref="Q80:R80"/>
    <mergeCell ref="A81:B81"/>
    <mergeCell ref="C81:D81"/>
    <mergeCell ref="E81:J81"/>
    <mergeCell ref="K81:L81"/>
    <mergeCell ref="M81:N81"/>
    <mergeCell ref="O81:P81"/>
    <mergeCell ref="Q81:R81"/>
    <mergeCell ref="A80:B80"/>
    <mergeCell ref="C80:D80"/>
    <mergeCell ref="E80:J80"/>
    <mergeCell ref="K80:L80"/>
    <mergeCell ref="M80:N80"/>
    <mergeCell ref="O80:P80"/>
    <mergeCell ref="A87:B87"/>
    <mergeCell ref="C87:D87"/>
    <mergeCell ref="E87:J87"/>
    <mergeCell ref="K87:L87"/>
    <mergeCell ref="M87:N87"/>
    <mergeCell ref="O87:P87"/>
    <mergeCell ref="Q87:R87"/>
    <mergeCell ref="A86:B86"/>
    <mergeCell ref="C86:D86"/>
    <mergeCell ref="E86:J86"/>
    <mergeCell ref="K86:L86"/>
    <mergeCell ref="M86:N86"/>
    <mergeCell ref="O86:P86"/>
    <mergeCell ref="Q84:R84"/>
    <mergeCell ref="A85:B85"/>
    <mergeCell ref="C85:D85"/>
    <mergeCell ref="E85:J85"/>
    <mergeCell ref="K85:L85"/>
    <mergeCell ref="M85:N85"/>
    <mergeCell ref="O85:P85"/>
    <mergeCell ref="Q85:R85"/>
    <mergeCell ref="A84:B84"/>
    <mergeCell ref="C84:D84"/>
    <mergeCell ref="E84:J84"/>
    <mergeCell ref="K84:L84"/>
    <mergeCell ref="M84:N84"/>
    <mergeCell ref="O84:P84"/>
    <mergeCell ref="A91:B91"/>
    <mergeCell ref="C91:D91"/>
    <mergeCell ref="E91:J91"/>
    <mergeCell ref="K91:L91"/>
    <mergeCell ref="M91:N91"/>
    <mergeCell ref="O91:P91"/>
    <mergeCell ref="Q91:R91"/>
    <mergeCell ref="A90:B90"/>
    <mergeCell ref="C90:D90"/>
    <mergeCell ref="E90:J90"/>
    <mergeCell ref="K90:L90"/>
    <mergeCell ref="M90:N90"/>
    <mergeCell ref="O90:P90"/>
    <mergeCell ref="Q88:R88"/>
    <mergeCell ref="A89:B89"/>
    <mergeCell ref="C89:D89"/>
    <mergeCell ref="E89:J89"/>
    <mergeCell ref="K89:L89"/>
    <mergeCell ref="M89:N89"/>
    <mergeCell ref="O89:P89"/>
    <mergeCell ref="Q89:R89"/>
    <mergeCell ref="A88:B88"/>
    <mergeCell ref="C88:D88"/>
    <mergeCell ref="E88:J88"/>
    <mergeCell ref="K88:L88"/>
    <mergeCell ref="M88:N88"/>
    <mergeCell ref="O88:P88"/>
    <mergeCell ref="A94:B94"/>
    <mergeCell ref="C94:J94"/>
    <mergeCell ref="K94:L94"/>
    <mergeCell ref="M94:N94"/>
    <mergeCell ref="O94:P94"/>
    <mergeCell ref="Q94:R94"/>
    <mergeCell ref="Q92:R92"/>
    <mergeCell ref="A93:B93"/>
    <mergeCell ref="C93:D93"/>
    <mergeCell ref="E93:J93"/>
    <mergeCell ref="K93:L93"/>
    <mergeCell ref="M93:N93"/>
    <mergeCell ref="O93:P93"/>
    <mergeCell ref="Q93:R93"/>
    <mergeCell ref="A92:B92"/>
    <mergeCell ref="C92:D92"/>
    <mergeCell ref="E92:J92"/>
    <mergeCell ref="K92:L92"/>
    <mergeCell ref="M92:N92"/>
    <mergeCell ref="O92:P92"/>
    <mergeCell ref="A99:B99"/>
    <mergeCell ref="C99:D99"/>
    <mergeCell ref="E99:J99"/>
    <mergeCell ref="K99:L99"/>
    <mergeCell ref="M99:N99"/>
    <mergeCell ref="O99:P99"/>
    <mergeCell ref="Q99:R99"/>
    <mergeCell ref="A97:B97"/>
    <mergeCell ref="C97:D97"/>
    <mergeCell ref="E97:J97"/>
    <mergeCell ref="K97:L97"/>
    <mergeCell ref="M97:N97"/>
    <mergeCell ref="O97:P97"/>
    <mergeCell ref="Q95:R95"/>
    <mergeCell ref="A96:B96"/>
    <mergeCell ref="C96:D96"/>
    <mergeCell ref="E96:J96"/>
    <mergeCell ref="K96:L96"/>
    <mergeCell ref="M96:N96"/>
    <mergeCell ref="O96:P96"/>
    <mergeCell ref="Q96:R96"/>
    <mergeCell ref="A95:B95"/>
    <mergeCell ref="C95:D95"/>
    <mergeCell ref="E95:J95"/>
    <mergeCell ref="K95:L95"/>
    <mergeCell ref="M95:N95"/>
    <mergeCell ref="O95:P95"/>
    <mergeCell ref="Q98:R98"/>
    <mergeCell ref="M98:N98"/>
    <mergeCell ref="O98:P98"/>
    <mergeCell ref="A103:B103"/>
    <mergeCell ref="C103:D103"/>
    <mergeCell ref="E103:J103"/>
    <mergeCell ref="K103:L103"/>
    <mergeCell ref="M103:N103"/>
    <mergeCell ref="O103:P103"/>
    <mergeCell ref="Q103:R103"/>
    <mergeCell ref="A102:B102"/>
    <mergeCell ref="C102:D102"/>
    <mergeCell ref="E102:J102"/>
    <mergeCell ref="K102:L102"/>
    <mergeCell ref="M102:N102"/>
    <mergeCell ref="O102:P102"/>
    <mergeCell ref="Q100:R100"/>
    <mergeCell ref="A101:B101"/>
    <mergeCell ref="C101:D101"/>
    <mergeCell ref="E101:J101"/>
    <mergeCell ref="K101:L101"/>
    <mergeCell ref="M101:N101"/>
    <mergeCell ref="O101:P101"/>
    <mergeCell ref="Q101:R101"/>
    <mergeCell ref="A100:B100"/>
    <mergeCell ref="C100:D100"/>
    <mergeCell ref="E100:J100"/>
    <mergeCell ref="K100:L100"/>
    <mergeCell ref="M100:N100"/>
    <mergeCell ref="O100:P100"/>
    <mergeCell ref="A108:B108"/>
    <mergeCell ref="C108:D108"/>
    <mergeCell ref="E108:J108"/>
    <mergeCell ref="K108:L108"/>
    <mergeCell ref="M108:N108"/>
    <mergeCell ref="O108:P108"/>
    <mergeCell ref="Q108:R108"/>
    <mergeCell ref="A106:B106"/>
    <mergeCell ref="C106:D106"/>
    <mergeCell ref="E106:J106"/>
    <mergeCell ref="K106:L106"/>
    <mergeCell ref="M106:N106"/>
    <mergeCell ref="O106:P106"/>
    <mergeCell ref="Q104:R104"/>
    <mergeCell ref="A105:B105"/>
    <mergeCell ref="C105:D105"/>
    <mergeCell ref="E105:J105"/>
    <mergeCell ref="K105:L105"/>
    <mergeCell ref="M105:N105"/>
    <mergeCell ref="O105:P105"/>
    <mergeCell ref="Q105:R105"/>
    <mergeCell ref="A104:B104"/>
    <mergeCell ref="C104:D104"/>
    <mergeCell ref="E104:J104"/>
    <mergeCell ref="K104:L104"/>
    <mergeCell ref="M104:N104"/>
    <mergeCell ref="O104:P104"/>
    <mergeCell ref="Q107:R107"/>
    <mergeCell ref="M107:N107"/>
    <mergeCell ref="O107:P107"/>
    <mergeCell ref="A112:B112"/>
    <mergeCell ref="C112:D112"/>
    <mergeCell ref="E112:J112"/>
    <mergeCell ref="K112:L112"/>
    <mergeCell ref="M112:N112"/>
    <mergeCell ref="O112:P112"/>
    <mergeCell ref="Q112:R112"/>
    <mergeCell ref="A111:B111"/>
    <mergeCell ref="C111:D111"/>
    <mergeCell ref="E111:J111"/>
    <mergeCell ref="K111:L111"/>
    <mergeCell ref="M111:N111"/>
    <mergeCell ref="O111:P111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09:B109"/>
    <mergeCell ref="C109:D109"/>
    <mergeCell ref="E109:J109"/>
    <mergeCell ref="K109:L109"/>
    <mergeCell ref="M109:N109"/>
    <mergeCell ref="O109:P109"/>
    <mergeCell ref="A116:B116"/>
    <mergeCell ref="C116:J116"/>
    <mergeCell ref="K116:L116"/>
    <mergeCell ref="M116:N116"/>
    <mergeCell ref="O116:P116"/>
    <mergeCell ref="Q116:R116"/>
    <mergeCell ref="A115:B115"/>
    <mergeCell ref="C115:D115"/>
    <mergeCell ref="E115:J115"/>
    <mergeCell ref="K115:L115"/>
    <mergeCell ref="M115:N115"/>
    <mergeCell ref="O115:P115"/>
    <mergeCell ref="Q113:R113"/>
    <mergeCell ref="A114:B114"/>
    <mergeCell ref="C114:D114"/>
    <mergeCell ref="E114:J114"/>
    <mergeCell ref="K114:L114"/>
    <mergeCell ref="M114:N114"/>
    <mergeCell ref="O114:P114"/>
    <mergeCell ref="Q114:R114"/>
    <mergeCell ref="A113:B113"/>
    <mergeCell ref="C113:D113"/>
    <mergeCell ref="E113:J113"/>
    <mergeCell ref="K113:L113"/>
    <mergeCell ref="M113:N113"/>
    <mergeCell ref="O113:P113"/>
    <mergeCell ref="Q120:R120"/>
    <mergeCell ref="A121:B121"/>
    <mergeCell ref="C121:D121"/>
    <mergeCell ref="E121:J121"/>
    <mergeCell ref="K121:L121"/>
    <mergeCell ref="M121:N121"/>
    <mergeCell ref="O121:P121"/>
    <mergeCell ref="Q121:R121"/>
    <mergeCell ref="A120:B120"/>
    <mergeCell ref="C120:D120"/>
    <mergeCell ref="E120:J120"/>
    <mergeCell ref="K120:L120"/>
    <mergeCell ref="M120:N120"/>
    <mergeCell ref="O120:P120"/>
    <mergeCell ref="Q117:R117"/>
    <mergeCell ref="A118:B118"/>
    <mergeCell ref="C118:D118"/>
    <mergeCell ref="E118:J118"/>
    <mergeCell ref="K118:L118"/>
    <mergeCell ref="M118:N118"/>
    <mergeCell ref="O118:P118"/>
    <mergeCell ref="Q118:R118"/>
    <mergeCell ref="A117:B117"/>
    <mergeCell ref="C117:D117"/>
    <mergeCell ref="E117:J117"/>
    <mergeCell ref="K117:L117"/>
    <mergeCell ref="M117:N117"/>
    <mergeCell ref="O117:P117"/>
    <mergeCell ref="Q119:R119"/>
    <mergeCell ref="M119:N119"/>
    <mergeCell ref="O119:P119"/>
    <mergeCell ref="Q125:R125"/>
    <mergeCell ref="A126:B126"/>
    <mergeCell ref="C126:D126"/>
    <mergeCell ref="E126:J126"/>
    <mergeCell ref="K126:L126"/>
    <mergeCell ref="M126:N126"/>
    <mergeCell ref="O126:P126"/>
    <mergeCell ref="Q126:R126"/>
    <mergeCell ref="A125:B125"/>
    <mergeCell ref="C125:D125"/>
    <mergeCell ref="E125:J125"/>
    <mergeCell ref="K125:L125"/>
    <mergeCell ref="M125:N125"/>
    <mergeCell ref="O125:P125"/>
    <mergeCell ref="Q122:R122"/>
    <mergeCell ref="A123:B123"/>
    <mergeCell ref="C123:D123"/>
    <mergeCell ref="E123:J123"/>
    <mergeCell ref="K123:L123"/>
    <mergeCell ref="M123:N123"/>
    <mergeCell ref="O123:P123"/>
    <mergeCell ref="Q123:R123"/>
    <mergeCell ref="A122:B122"/>
    <mergeCell ref="C122:D122"/>
    <mergeCell ref="E122:J122"/>
    <mergeCell ref="K122:L122"/>
    <mergeCell ref="M122:N122"/>
    <mergeCell ref="O122:P122"/>
    <mergeCell ref="Q124:R124"/>
    <mergeCell ref="K124:L124"/>
    <mergeCell ref="M124:N124"/>
    <mergeCell ref="O124:P124"/>
    <mergeCell ref="Q129:R129"/>
    <mergeCell ref="A130:B130"/>
    <mergeCell ref="C130:D130"/>
    <mergeCell ref="E130:J130"/>
    <mergeCell ref="K130:L130"/>
    <mergeCell ref="M130:N130"/>
    <mergeCell ref="O130:P130"/>
    <mergeCell ref="Q130:R130"/>
    <mergeCell ref="A129:B129"/>
    <mergeCell ref="C129:D129"/>
    <mergeCell ref="E129:J129"/>
    <mergeCell ref="K129:L129"/>
    <mergeCell ref="M129:N129"/>
    <mergeCell ref="O129:P129"/>
    <mergeCell ref="Q127:R127"/>
    <mergeCell ref="A128:B128"/>
    <mergeCell ref="C128:D128"/>
    <mergeCell ref="E128:J128"/>
    <mergeCell ref="K128:L128"/>
    <mergeCell ref="M128:N128"/>
    <mergeCell ref="O128:P128"/>
    <mergeCell ref="Q128:R128"/>
    <mergeCell ref="A127:B127"/>
    <mergeCell ref="C127:D127"/>
    <mergeCell ref="E127:J127"/>
    <mergeCell ref="K127:L127"/>
    <mergeCell ref="M127:N127"/>
    <mergeCell ref="O127:P127"/>
    <mergeCell ref="Q133:R133"/>
    <mergeCell ref="A134:B134"/>
    <mergeCell ref="C134:D134"/>
    <mergeCell ref="E134:J134"/>
    <mergeCell ref="K134:L134"/>
    <mergeCell ref="M134:N134"/>
    <mergeCell ref="O134:P134"/>
    <mergeCell ref="Q134:R134"/>
    <mergeCell ref="A133:B133"/>
    <mergeCell ref="C133:D133"/>
    <mergeCell ref="E133:J133"/>
    <mergeCell ref="K133:L133"/>
    <mergeCell ref="M133:N133"/>
    <mergeCell ref="O133:P133"/>
    <mergeCell ref="Q131:R131"/>
    <mergeCell ref="A132:B132"/>
    <mergeCell ref="C132:D132"/>
    <mergeCell ref="E132:J132"/>
    <mergeCell ref="K132:L132"/>
    <mergeCell ref="M132:N132"/>
    <mergeCell ref="O132:P132"/>
    <mergeCell ref="Q132:R132"/>
    <mergeCell ref="A131:B131"/>
    <mergeCell ref="C131:D131"/>
    <mergeCell ref="E131:J131"/>
    <mergeCell ref="K131:L131"/>
    <mergeCell ref="M131:N131"/>
    <mergeCell ref="O131:P131"/>
    <mergeCell ref="Q137:R137"/>
    <mergeCell ref="A138:B138"/>
    <mergeCell ref="C138:D138"/>
    <mergeCell ref="E138:J138"/>
    <mergeCell ref="K138:L138"/>
    <mergeCell ref="M138:N138"/>
    <mergeCell ref="O138:P138"/>
    <mergeCell ref="Q138:R138"/>
    <mergeCell ref="A137:B137"/>
    <mergeCell ref="C137:D137"/>
    <mergeCell ref="E137:J137"/>
    <mergeCell ref="K137:L137"/>
    <mergeCell ref="M137:N137"/>
    <mergeCell ref="O137:P137"/>
    <mergeCell ref="Q135:R135"/>
    <mergeCell ref="A136:B136"/>
    <mergeCell ref="C136:J136"/>
    <mergeCell ref="K136:L136"/>
    <mergeCell ref="M136:N136"/>
    <mergeCell ref="O136:P136"/>
    <mergeCell ref="Q136:R136"/>
    <mergeCell ref="A135:B135"/>
    <mergeCell ref="C135:D135"/>
    <mergeCell ref="E135:J135"/>
    <mergeCell ref="K135:L135"/>
    <mergeCell ref="M135:N135"/>
    <mergeCell ref="O135:P135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1:B141"/>
    <mergeCell ref="C141:D141"/>
    <mergeCell ref="E141:J141"/>
    <mergeCell ref="K141:L141"/>
    <mergeCell ref="M141:N141"/>
    <mergeCell ref="O141:P141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39:B139"/>
    <mergeCell ref="C139:D139"/>
    <mergeCell ref="E139:J139"/>
    <mergeCell ref="K139:L139"/>
    <mergeCell ref="M139:N139"/>
    <mergeCell ref="O139:P139"/>
    <mergeCell ref="Q145:R145"/>
    <mergeCell ref="A146:B146"/>
    <mergeCell ref="C146:D146"/>
    <mergeCell ref="E146:J146"/>
    <mergeCell ref="K146:L146"/>
    <mergeCell ref="M146:N146"/>
    <mergeCell ref="O146:P146"/>
    <mergeCell ref="Q146:R146"/>
    <mergeCell ref="A145:B145"/>
    <mergeCell ref="C145:D145"/>
    <mergeCell ref="E145:J145"/>
    <mergeCell ref="K145:L145"/>
    <mergeCell ref="M145:N145"/>
    <mergeCell ref="O145:P145"/>
    <mergeCell ref="Q143:R143"/>
    <mergeCell ref="A144:B144"/>
    <mergeCell ref="C144:J144"/>
    <mergeCell ref="K144:L144"/>
    <mergeCell ref="M144:N144"/>
    <mergeCell ref="O144:P144"/>
    <mergeCell ref="Q144:R144"/>
    <mergeCell ref="A143:B143"/>
    <mergeCell ref="C143:D143"/>
    <mergeCell ref="E143:J143"/>
    <mergeCell ref="K143:L143"/>
    <mergeCell ref="M143:N143"/>
    <mergeCell ref="O143:P143"/>
    <mergeCell ref="Q149:R149"/>
    <mergeCell ref="A150:B150"/>
    <mergeCell ref="C150:D150"/>
    <mergeCell ref="E150:J150"/>
    <mergeCell ref="K150:L150"/>
    <mergeCell ref="M150:N150"/>
    <mergeCell ref="O150:P150"/>
    <mergeCell ref="Q150:R150"/>
    <mergeCell ref="A149:B149"/>
    <mergeCell ref="C149:D149"/>
    <mergeCell ref="E149:J149"/>
    <mergeCell ref="K149:L149"/>
    <mergeCell ref="M149:N149"/>
    <mergeCell ref="O149:P149"/>
    <mergeCell ref="Q147:R147"/>
    <mergeCell ref="A148:B148"/>
    <mergeCell ref="C148:J148"/>
    <mergeCell ref="K148:L148"/>
    <mergeCell ref="M148:N148"/>
    <mergeCell ref="O148:P148"/>
    <mergeCell ref="Q148:R148"/>
    <mergeCell ref="A147:B147"/>
    <mergeCell ref="C147:D147"/>
    <mergeCell ref="E147:J147"/>
    <mergeCell ref="K147:L147"/>
    <mergeCell ref="M147:N147"/>
    <mergeCell ref="O147:P147"/>
    <mergeCell ref="Q153:R153"/>
    <mergeCell ref="A154:B154"/>
    <mergeCell ref="C154:D154"/>
    <mergeCell ref="E154:J154"/>
    <mergeCell ref="K154:L154"/>
    <mergeCell ref="M154:N154"/>
    <mergeCell ref="O154:P154"/>
    <mergeCell ref="Q154:R154"/>
    <mergeCell ref="A153:B153"/>
    <mergeCell ref="C153:D153"/>
    <mergeCell ref="E153:J153"/>
    <mergeCell ref="K153:L153"/>
    <mergeCell ref="M153:N153"/>
    <mergeCell ref="O153:P153"/>
    <mergeCell ref="Q151:R151"/>
    <mergeCell ref="A152:B152"/>
    <mergeCell ref="C152:J152"/>
    <mergeCell ref="K152:L152"/>
    <mergeCell ref="M152:N152"/>
    <mergeCell ref="O152:P152"/>
    <mergeCell ref="Q152:R152"/>
    <mergeCell ref="A151:B151"/>
    <mergeCell ref="C151:D151"/>
    <mergeCell ref="E151:J151"/>
    <mergeCell ref="K151:L151"/>
    <mergeCell ref="M151:N151"/>
    <mergeCell ref="O151:P151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7:B157"/>
    <mergeCell ref="C157:D157"/>
    <mergeCell ref="E157:J157"/>
    <mergeCell ref="K157:L157"/>
    <mergeCell ref="M157:N157"/>
    <mergeCell ref="O157:P157"/>
    <mergeCell ref="Q155:R155"/>
    <mergeCell ref="A156:B156"/>
    <mergeCell ref="C156:D156"/>
    <mergeCell ref="E156:J156"/>
    <mergeCell ref="K156:L156"/>
    <mergeCell ref="M156:N156"/>
    <mergeCell ref="O156:P156"/>
    <mergeCell ref="Q156:R156"/>
    <mergeCell ref="A155:B155"/>
    <mergeCell ref="C155:D155"/>
    <mergeCell ref="E155:J155"/>
    <mergeCell ref="K155:L155"/>
    <mergeCell ref="M155:N155"/>
    <mergeCell ref="O155:P155"/>
    <mergeCell ref="Q160:R160"/>
    <mergeCell ref="A161:B161"/>
    <mergeCell ref="C161:D161"/>
    <mergeCell ref="E161:J161"/>
    <mergeCell ref="K161:L161"/>
    <mergeCell ref="M161:N161"/>
    <mergeCell ref="O161:P161"/>
    <mergeCell ref="Q161:R161"/>
    <mergeCell ref="A160:B160"/>
    <mergeCell ref="C160:D160"/>
    <mergeCell ref="E160:J160"/>
    <mergeCell ref="K160:L160"/>
    <mergeCell ref="M160:N160"/>
    <mergeCell ref="O160:P160"/>
    <mergeCell ref="A159:B159"/>
    <mergeCell ref="C159:J159"/>
    <mergeCell ref="K159:L159"/>
    <mergeCell ref="M159:N159"/>
    <mergeCell ref="O159:P159"/>
    <mergeCell ref="Q159:R159"/>
    <mergeCell ref="Q164:R164"/>
    <mergeCell ref="A165:B165"/>
    <mergeCell ref="C165:D165"/>
    <mergeCell ref="E165:J165"/>
    <mergeCell ref="K165:L165"/>
    <mergeCell ref="M165:N165"/>
    <mergeCell ref="O165:P165"/>
    <mergeCell ref="Q165:R165"/>
    <mergeCell ref="A164:B164"/>
    <mergeCell ref="C164:D164"/>
    <mergeCell ref="E164:J164"/>
    <mergeCell ref="K164:L164"/>
    <mergeCell ref="M164:N164"/>
    <mergeCell ref="O164:P164"/>
    <mergeCell ref="Q162:R162"/>
    <mergeCell ref="A163:B163"/>
    <mergeCell ref="C163:D163"/>
    <mergeCell ref="E163:J163"/>
    <mergeCell ref="K163:L163"/>
    <mergeCell ref="M163:N163"/>
    <mergeCell ref="O163:P163"/>
    <mergeCell ref="Q163:R163"/>
    <mergeCell ref="A162:B162"/>
    <mergeCell ref="C162:D162"/>
    <mergeCell ref="E162:J162"/>
    <mergeCell ref="K162:L162"/>
    <mergeCell ref="M162:N162"/>
    <mergeCell ref="O162:P162"/>
    <mergeCell ref="Q168:R168"/>
    <mergeCell ref="A169:B169"/>
    <mergeCell ref="C169:D169"/>
    <mergeCell ref="E169:J169"/>
    <mergeCell ref="K169:L169"/>
    <mergeCell ref="M169:N169"/>
    <mergeCell ref="O169:P169"/>
    <mergeCell ref="Q169:R169"/>
    <mergeCell ref="A168:B168"/>
    <mergeCell ref="C168:D168"/>
    <mergeCell ref="E168:J168"/>
    <mergeCell ref="K168:L168"/>
    <mergeCell ref="M168:N168"/>
    <mergeCell ref="O168:P168"/>
    <mergeCell ref="Q166:R166"/>
    <mergeCell ref="A167:B167"/>
    <mergeCell ref="C167:J167"/>
    <mergeCell ref="K167:L167"/>
    <mergeCell ref="M167:N167"/>
    <mergeCell ref="O167:P167"/>
    <mergeCell ref="Q167:R167"/>
    <mergeCell ref="A166:B166"/>
    <mergeCell ref="C166:D166"/>
    <mergeCell ref="E166:J166"/>
    <mergeCell ref="K166:L166"/>
    <mergeCell ref="M166:N166"/>
    <mergeCell ref="O166:P166"/>
    <mergeCell ref="Q172:R172"/>
    <mergeCell ref="A173:B173"/>
    <mergeCell ref="C173:D173"/>
    <mergeCell ref="E173:J173"/>
    <mergeCell ref="K173:L173"/>
    <mergeCell ref="M173:N173"/>
    <mergeCell ref="O173:P173"/>
    <mergeCell ref="Q173:R173"/>
    <mergeCell ref="A172:B172"/>
    <mergeCell ref="C172:D172"/>
    <mergeCell ref="E172:J172"/>
    <mergeCell ref="K172:L172"/>
    <mergeCell ref="M172:N172"/>
    <mergeCell ref="O172:P172"/>
    <mergeCell ref="Q170:R170"/>
    <mergeCell ref="A171:B171"/>
    <mergeCell ref="C171:J171"/>
    <mergeCell ref="K171:L171"/>
    <mergeCell ref="M171:N171"/>
    <mergeCell ref="O171:P171"/>
    <mergeCell ref="Q171:R171"/>
    <mergeCell ref="A170:B170"/>
    <mergeCell ref="C170:D170"/>
    <mergeCell ref="E170:J170"/>
    <mergeCell ref="K170:L170"/>
    <mergeCell ref="M170:N170"/>
    <mergeCell ref="O170:P170"/>
    <mergeCell ref="Q176:R176"/>
    <mergeCell ref="A177:B177"/>
    <mergeCell ref="C177:D177"/>
    <mergeCell ref="E177:J177"/>
    <mergeCell ref="K177:L177"/>
    <mergeCell ref="M177:N177"/>
    <mergeCell ref="O177:P177"/>
    <mergeCell ref="Q177:R177"/>
    <mergeCell ref="A176:B176"/>
    <mergeCell ref="C176:D176"/>
    <mergeCell ref="E176:J176"/>
    <mergeCell ref="K176:L176"/>
    <mergeCell ref="M176:N176"/>
    <mergeCell ref="O176:P176"/>
    <mergeCell ref="Q174:R174"/>
    <mergeCell ref="A175:B175"/>
    <mergeCell ref="C175:D175"/>
    <mergeCell ref="E175:J175"/>
    <mergeCell ref="K175:L175"/>
    <mergeCell ref="M175:N175"/>
    <mergeCell ref="O175:P175"/>
    <mergeCell ref="Q175:R175"/>
    <mergeCell ref="A174:B174"/>
    <mergeCell ref="C174:D174"/>
    <mergeCell ref="E174:J174"/>
    <mergeCell ref="K174:L174"/>
    <mergeCell ref="M174:N174"/>
    <mergeCell ref="O174:P174"/>
    <mergeCell ref="Q179:R179"/>
    <mergeCell ref="A180:B180"/>
    <mergeCell ref="C180:D180"/>
    <mergeCell ref="E180:J180"/>
    <mergeCell ref="K180:L180"/>
    <mergeCell ref="M180:N180"/>
    <mergeCell ref="O180:P180"/>
    <mergeCell ref="Q180:R180"/>
    <mergeCell ref="A179:B179"/>
    <mergeCell ref="C179:D179"/>
    <mergeCell ref="E179:J179"/>
    <mergeCell ref="K179:L179"/>
    <mergeCell ref="M179:N179"/>
    <mergeCell ref="O179:P179"/>
    <mergeCell ref="A178:B178"/>
    <mergeCell ref="C178:J178"/>
    <mergeCell ref="K178:L178"/>
    <mergeCell ref="M178:N178"/>
    <mergeCell ref="O178:P178"/>
    <mergeCell ref="Q178:R178"/>
    <mergeCell ref="Q183:R183"/>
    <mergeCell ref="A184:B184"/>
    <mergeCell ref="C184:D184"/>
    <mergeCell ref="E184:J184"/>
    <mergeCell ref="K184:L184"/>
    <mergeCell ref="M184:N184"/>
    <mergeCell ref="O184:P184"/>
    <mergeCell ref="Q184:R184"/>
    <mergeCell ref="A183:B183"/>
    <mergeCell ref="C183:D183"/>
    <mergeCell ref="E183:J183"/>
    <mergeCell ref="K183:L183"/>
    <mergeCell ref="M183:N183"/>
    <mergeCell ref="O183:P183"/>
    <mergeCell ref="Q181:R181"/>
    <mergeCell ref="A182:B182"/>
    <mergeCell ref="C182:D182"/>
    <mergeCell ref="E182:J182"/>
    <mergeCell ref="K182:L182"/>
    <mergeCell ref="M182:N182"/>
    <mergeCell ref="O182:P182"/>
    <mergeCell ref="Q182:R182"/>
    <mergeCell ref="A181:B181"/>
    <mergeCell ref="C181:D181"/>
    <mergeCell ref="E181:J181"/>
    <mergeCell ref="K181:L181"/>
    <mergeCell ref="M181:N181"/>
    <mergeCell ref="O181:P181"/>
  </mergeCells>
  <pageMargins left="0.7" right="0.7" top="0.75" bottom="0.75" header="0.3" footer="0.3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"/>
  <sheetViews>
    <sheetView workbookViewId="0">
      <selection activeCell="M6" sqref="M6:N6"/>
    </sheetView>
  </sheetViews>
  <sheetFormatPr defaultRowHeight="14.4"/>
  <cols>
    <col min="11" max="11" width="8.88671875" style="44"/>
    <col min="12" max="18" width="8.88671875" style="46"/>
    <col min="19" max="19" width="10.88671875" style="47" customWidth="1"/>
  </cols>
  <sheetData>
    <row r="2" spans="1:19">
      <c r="E2" t="s">
        <v>349</v>
      </c>
      <c r="F2" t="s">
        <v>350</v>
      </c>
      <c r="G2" t="s">
        <v>351</v>
      </c>
      <c r="I2" t="s">
        <v>352</v>
      </c>
      <c r="K2" s="44" t="s">
        <v>342</v>
      </c>
    </row>
    <row r="4" spans="1:19">
      <c r="A4" s="132" t="s">
        <v>142</v>
      </c>
      <c r="B4" s="133"/>
      <c r="C4" s="133"/>
      <c r="D4" s="133"/>
      <c r="E4" s="133"/>
      <c r="F4" s="133"/>
      <c r="G4" s="133"/>
      <c r="H4" s="133"/>
      <c r="I4" s="133"/>
      <c r="J4" s="133"/>
      <c r="K4" s="126" t="s">
        <v>0</v>
      </c>
      <c r="L4" s="127"/>
      <c r="M4" s="114" t="s">
        <v>0</v>
      </c>
      <c r="N4" s="92"/>
      <c r="O4" s="114" t="s">
        <v>0</v>
      </c>
      <c r="P4" s="92"/>
      <c r="Q4" s="114" t="s">
        <v>0</v>
      </c>
      <c r="R4" s="92"/>
      <c r="S4" s="48"/>
    </row>
    <row r="5" spans="1:19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26" t="s">
        <v>0</v>
      </c>
      <c r="L5" s="127"/>
      <c r="M5" s="114" t="s">
        <v>0</v>
      </c>
      <c r="N5" s="92"/>
      <c r="O5" s="114" t="s">
        <v>0</v>
      </c>
      <c r="P5" s="92"/>
      <c r="Q5" s="114" t="s">
        <v>0</v>
      </c>
      <c r="R5" s="92"/>
      <c r="S5" s="48"/>
    </row>
    <row r="6" spans="1:19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26" t="s">
        <v>334</v>
      </c>
      <c r="L6" s="127"/>
      <c r="M6" s="114" t="s">
        <v>363</v>
      </c>
      <c r="N6" s="92"/>
      <c r="O6" s="114" t="s">
        <v>335</v>
      </c>
      <c r="P6" s="92"/>
      <c r="Q6" s="114" t="s">
        <v>135</v>
      </c>
      <c r="R6" s="92"/>
      <c r="S6" s="57" t="s">
        <v>347</v>
      </c>
    </row>
    <row r="7" spans="1:19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26" t="s">
        <v>136</v>
      </c>
      <c r="L7" s="127"/>
      <c r="M7" s="114" t="s">
        <v>137</v>
      </c>
      <c r="N7" s="92"/>
      <c r="O7" s="114" t="s">
        <v>138</v>
      </c>
      <c r="P7" s="92"/>
      <c r="Q7" s="114" t="s">
        <v>139</v>
      </c>
      <c r="R7" s="92"/>
      <c r="S7" s="50">
        <v>5</v>
      </c>
    </row>
    <row r="8" spans="1:19">
      <c r="A8" s="117" t="s">
        <v>0</v>
      </c>
      <c r="B8" s="94"/>
      <c r="C8" s="117" t="s">
        <v>140</v>
      </c>
      <c r="D8" s="94"/>
      <c r="E8" s="94"/>
      <c r="F8" s="94"/>
      <c r="G8" s="94"/>
      <c r="H8" s="94"/>
      <c r="I8" s="94"/>
      <c r="J8" s="94"/>
      <c r="K8" s="131">
        <v>549789.22</v>
      </c>
      <c r="L8" s="127"/>
      <c r="M8" s="120">
        <v>1520289.51</v>
      </c>
      <c r="N8" s="92"/>
      <c r="O8" s="120">
        <v>662626.99</v>
      </c>
      <c r="P8" s="92"/>
      <c r="Q8" s="120">
        <f>O8/M8</f>
        <v>0.43585579301931776</v>
      </c>
      <c r="R8" s="92"/>
      <c r="S8" s="51">
        <f>O8/K8</f>
        <v>1.2052382365736456</v>
      </c>
    </row>
    <row r="9" spans="1:19">
      <c r="A9" s="128" t="s">
        <v>0</v>
      </c>
      <c r="B9" s="94"/>
      <c r="C9" s="128" t="s">
        <v>141</v>
      </c>
      <c r="D9" s="94"/>
      <c r="E9" s="94"/>
      <c r="F9" s="94"/>
      <c r="G9" s="94"/>
      <c r="H9" s="94"/>
      <c r="I9" s="94"/>
      <c r="J9" s="94"/>
      <c r="K9" s="129">
        <v>549789.22</v>
      </c>
      <c r="L9" s="127"/>
      <c r="M9" s="130">
        <v>1520289.51</v>
      </c>
      <c r="N9" s="92"/>
      <c r="O9" s="130">
        <v>662626.99</v>
      </c>
      <c r="P9" s="92"/>
      <c r="Q9" s="134">
        <f t="shared" ref="Q9:Q11" si="0">O9/M9</f>
        <v>0.43585579301931776</v>
      </c>
      <c r="R9" s="135"/>
      <c r="S9" s="58">
        <f t="shared" ref="S9:S11" si="1">O9/K9</f>
        <v>1.2052382365736456</v>
      </c>
    </row>
    <row r="10" spans="1:19">
      <c r="A10" s="128" t="s">
        <v>0</v>
      </c>
      <c r="B10" s="94"/>
      <c r="C10" s="128" t="s">
        <v>143</v>
      </c>
      <c r="D10" s="94"/>
      <c r="E10" s="94"/>
      <c r="F10" s="94"/>
      <c r="G10" s="94"/>
      <c r="H10" s="94"/>
      <c r="I10" s="94"/>
      <c r="J10" s="94"/>
      <c r="K10" s="129">
        <v>549789.22</v>
      </c>
      <c r="L10" s="127"/>
      <c r="M10" s="130">
        <v>1520289.51</v>
      </c>
      <c r="N10" s="92"/>
      <c r="O10" s="130">
        <v>662626.99</v>
      </c>
      <c r="P10" s="92"/>
      <c r="Q10" s="134">
        <f t="shared" si="0"/>
        <v>0.43585579301931776</v>
      </c>
      <c r="R10" s="135"/>
      <c r="S10" s="58">
        <f t="shared" si="1"/>
        <v>1.2052382365736456</v>
      </c>
    </row>
    <row r="11" spans="1:19">
      <c r="A11" s="128" t="s">
        <v>0</v>
      </c>
      <c r="B11" s="94"/>
      <c r="C11" s="128" t="s">
        <v>1</v>
      </c>
      <c r="D11" s="94"/>
      <c r="E11" s="94"/>
      <c r="F11" s="94"/>
      <c r="G11" s="94"/>
      <c r="H11" s="94"/>
      <c r="I11" s="94"/>
      <c r="J11" s="94"/>
      <c r="K11" s="129">
        <v>549789.22</v>
      </c>
      <c r="L11" s="127"/>
      <c r="M11" s="130">
        <v>1520289.51</v>
      </c>
      <c r="N11" s="92"/>
      <c r="O11" s="130">
        <v>662626.99</v>
      </c>
      <c r="P11" s="92"/>
      <c r="Q11" s="134">
        <f t="shared" si="0"/>
        <v>0.43585579301931776</v>
      </c>
      <c r="R11" s="135"/>
      <c r="S11" s="58">
        <f t="shared" si="1"/>
        <v>1.2052382365736456</v>
      </c>
    </row>
  </sheetData>
  <mergeCells count="41">
    <mergeCell ref="A4:J7"/>
    <mergeCell ref="K4:L4"/>
    <mergeCell ref="M4:N4"/>
    <mergeCell ref="Q11:R11"/>
    <mergeCell ref="A10:B10"/>
    <mergeCell ref="C10:J10"/>
    <mergeCell ref="K10:L10"/>
    <mergeCell ref="M10:N10"/>
    <mergeCell ref="O10:P10"/>
    <mergeCell ref="Q10:R10"/>
    <mergeCell ref="A11:B11"/>
    <mergeCell ref="C11:J11"/>
    <mergeCell ref="K11:L11"/>
    <mergeCell ref="M11:N11"/>
    <mergeCell ref="O11:P11"/>
    <mergeCell ref="Q9:R9"/>
    <mergeCell ref="Q8:R8"/>
    <mergeCell ref="A9:B9"/>
    <mergeCell ref="C9:J9"/>
    <mergeCell ref="K9:L9"/>
    <mergeCell ref="M9:N9"/>
    <mergeCell ref="O9:P9"/>
    <mergeCell ref="A8:B8"/>
    <mergeCell ref="C8:J8"/>
    <mergeCell ref="K8:L8"/>
    <mergeCell ref="M8:N8"/>
    <mergeCell ref="O8:P8"/>
    <mergeCell ref="O4:P4"/>
    <mergeCell ref="Q4:R4"/>
    <mergeCell ref="K5:L5"/>
    <mergeCell ref="M5:N5"/>
    <mergeCell ref="O5:P5"/>
    <mergeCell ref="Q5:R5"/>
    <mergeCell ref="K6:L6"/>
    <mergeCell ref="M6:N6"/>
    <mergeCell ref="O6:P6"/>
    <mergeCell ref="Q6:R6"/>
    <mergeCell ref="K7:L7"/>
    <mergeCell ref="M7:N7"/>
    <mergeCell ref="O7:P7"/>
    <mergeCell ref="Q7:R7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14"/>
  <sheetViews>
    <sheetView workbookViewId="0">
      <selection activeCell="G8" sqref="G8"/>
    </sheetView>
  </sheetViews>
  <sheetFormatPr defaultRowHeight="14.4"/>
  <cols>
    <col min="3" max="3" width="19" customWidth="1"/>
    <col min="4" max="7" width="24.88671875" customWidth="1"/>
    <col min="8" max="8" width="15.33203125" customWidth="1"/>
  </cols>
  <sheetData>
    <row r="5" spans="3:9" ht="17.399999999999999">
      <c r="C5" s="1"/>
      <c r="D5" s="1"/>
      <c r="E5" s="1"/>
      <c r="F5" s="1"/>
      <c r="G5" s="2"/>
      <c r="H5" s="2"/>
      <c r="I5" s="2"/>
    </row>
    <row r="6" spans="3:9" ht="15.6">
      <c r="C6" s="136" t="s">
        <v>144</v>
      </c>
      <c r="D6" s="136"/>
      <c r="E6" s="136"/>
      <c r="F6" s="136"/>
      <c r="G6" s="136"/>
      <c r="H6" s="136"/>
      <c r="I6" s="136"/>
    </row>
    <row r="7" spans="3:9" ht="17.399999999999999">
      <c r="C7" s="1"/>
      <c r="D7" s="1"/>
      <c r="E7" s="1"/>
      <c r="F7" s="1"/>
      <c r="G7" s="2"/>
      <c r="H7" s="2"/>
      <c r="I7" s="2"/>
    </row>
    <row r="8" spans="3:9" ht="26.4">
      <c r="C8" s="4" t="s">
        <v>142</v>
      </c>
      <c r="D8" s="4" t="s">
        <v>145</v>
      </c>
      <c r="E8" s="4" t="s">
        <v>323</v>
      </c>
      <c r="F8" s="4" t="s">
        <v>324</v>
      </c>
      <c r="G8" s="4" t="s">
        <v>362</v>
      </c>
      <c r="H8" s="4" t="s">
        <v>146</v>
      </c>
      <c r="I8" s="4" t="s">
        <v>147</v>
      </c>
    </row>
    <row r="9" spans="3:9" ht="26.4">
      <c r="C9" s="4">
        <v>1</v>
      </c>
      <c r="D9" s="4">
        <v>2</v>
      </c>
      <c r="E9" s="4">
        <v>3</v>
      </c>
      <c r="F9" s="4">
        <v>4</v>
      </c>
      <c r="G9" s="4">
        <v>5</v>
      </c>
      <c r="H9" s="4" t="s">
        <v>148</v>
      </c>
      <c r="I9" s="4" t="s">
        <v>149</v>
      </c>
    </row>
    <row r="10" spans="3:9">
      <c r="C10" s="5" t="s">
        <v>150</v>
      </c>
      <c r="D10" s="6">
        <v>0</v>
      </c>
      <c r="E10" s="6"/>
      <c r="F10" s="7">
        <v>0</v>
      </c>
      <c r="G10" s="8"/>
      <c r="H10" s="8" t="e">
        <f>(G10/D10)*100</f>
        <v>#DIV/0!</v>
      </c>
      <c r="I10" s="8" t="e">
        <f>(G10/F10)*100</f>
        <v>#DIV/0!</v>
      </c>
    </row>
    <row r="11" spans="3:9" ht="26.4">
      <c r="C11" s="5" t="s">
        <v>151</v>
      </c>
      <c r="D11" s="6">
        <v>0</v>
      </c>
      <c r="E11" s="6">
        <v>0</v>
      </c>
      <c r="F11" s="6">
        <v>0</v>
      </c>
      <c r="G11" s="8">
        <v>0</v>
      </c>
      <c r="H11" s="8" t="e">
        <f t="shared" ref="H11:H14" si="0">(G11/D11)*100</f>
        <v>#DIV/0!</v>
      </c>
      <c r="I11" s="8" t="e">
        <f t="shared" ref="I11:I14" si="1">(G11/F11)*100</f>
        <v>#DIV/0!</v>
      </c>
    </row>
    <row r="12" spans="3:9" ht="26.4">
      <c r="C12" s="9" t="s">
        <v>152</v>
      </c>
      <c r="D12" s="6">
        <v>0</v>
      </c>
      <c r="E12" s="6">
        <v>0</v>
      </c>
      <c r="F12" s="6">
        <v>0</v>
      </c>
      <c r="G12" s="8">
        <v>0</v>
      </c>
      <c r="H12" s="8" t="e">
        <f t="shared" si="0"/>
        <v>#DIV/0!</v>
      </c>
      <c r="I12" s="8" t="e">
        <f t="shared" si="1"/>
        <v>#DIV/0!</v>
      </c>
    </row>
    <row r="13" spans="3:9">
      <c r="C13" s="10" t="s">
        <v>153</v>
      </c>
      <c r="D13" s="6">
        <v>0</v>
      </c>
      <c r="E13" s="6">
        <v>0</v>
      </c>
      <c r="F13" s="6">
        <v>0</v>
      </c>
      <c r="G13" s="8">
        <v>0</v>
      </c>
      <c r="H13" s="8" t="e">
        <f t="shared" si="0"/>
        <v>#DIV/0!</v>
      </c>
      <c r="I13" s="8" t="e">
        <f t="shared" si="1"/>
        <v>#DIV/0!</v>
      </c>
    </row>
    <row r="14" spans="3:9">
      <c r="C14" s="10"/>
      <c r="D14" s="6"/>
      <c r="E14" s="6"/>
      <c r="F14" s="6"/>
      <c r="G14" s="8"/>
      <c r="H14" s="8" t="e">
        <f t="shared" si="0"/>
        <v>#DIV/0!</v>
      </c>
      <c r="I14" s="8" t="e">
        <f t="shared" si="1"/>
        <v>#DIV/0!</v>
      </c>
    </row>
  </sheetData>
  <mergeCells count="1">
    <mergeCell ref="C6:I6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18"/>
  <sheetViews>
    <sheetView topLeftCell="A2" workbookViewId="0">
      <selection activeCell="J7" sqref="J7"/>
    </sheetView>
  </sheetViews>
  <sheetFormatPr defaultRowHeight="14.4"/>
  <cols>
    <col min="6" max="6" width="26.5546875" customWidth="1"/>
    <col min="7" max="10" width="27.33203125" customWidth="1"/>
  </cols>
  <sheetData>
    <row r="3" spans="2:12" ht="17.399999999999999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5.6">
      <c r="B4" s="136" t="s">
        <v>154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2:12" ht="15.6">
      <c r="B5" s="136" t="s">
        <v>155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2:12" ht="17.399999999999999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2:12" ht="26.4">
      <c r="B7" s="137" t="s">
        <v>142</v>
      </c>
      <c r="C7" s="138"/>
      <c r="D7" s="138"/>
      <c r="E7" s="138"/>
      <c r="F7" s="139"/>
      <c r="G7" s="11" t="s">
        <v>145</v>
      </c>
      <c r="H7" s="4" t="s">
        <v>323</v>
      </c>
      <c r="I7" s="11" t="s">
        <v>361</v>
      </c>
      <c r="J7" s="11" t="s">
        <v>322</v>
      </c>
      <c r="K7" s="11" t="s">
        <v>146</v>
      </c>
      <c r="L7" s="11" t="s">
        <v>147</v>
      </c>
    </row>
    <row r="8" spans="2:12" ht="26.4">
      <c r="B8" s="137">
        <v>1</v>
      </c>
      <c r="C8" s="138"/>
      <c r="D8" s="138"/>
      <c r="E8" s="138"/>
      <c r="F8" s="139"/>
      <c r="G8" s="11">
        <v>2</v>
      </c>
      <c r="H8" s="11">
        <v>3</v>
      </c>
      <c r="I8" s="11">
        <v>4</v>
      </c>
      <c r="J8" s="11">
        <v>5</v>
      </c>
      <c r="K8" s="11" t="s">
        <v>148</v>
      </c>
      <c r="L8" s="11" t="s">
        <v>149</v>
      </c>
    </row>
    <row r="9" spans="2:12" ht="26.4">
      <c r="B9" s="5">
        <v>8</v>
      </c>
      <c r="C9" s="5"/>
      <c r="D9" s="5"/>
      <c r="E9" s="5"/>
      <c r="F9" s="5" t="s">
        <v>156</v>
      </c>
      <c r="G9" s="6">
        <v>0</v>
      </c>
      <c r="H9" s="6">
        <v>0</v>
      </c>
      <c r="I9" s="6">
        <v>0</v>
      </c>
      <c r="J9" s="8">
        <v>0</v>
      </c>
      <c r="K9" s="8" t="e">
        <f>(J9/G9)*100</f>
        <v>#DIV/0!</v>
      </c>
      <c r="L9" s="8" t="e">
        <f>(J9/I9)*100</f>
        <v>#DIV/0!</v>
      </c>
    </row>
    <row r="10" spans="2:12">
      <c r="B10" s="5"/>
      <c r="C10" s="12">
        <v>84</v>
      </c>
      <c r="D10" s="12"/>
      <c r="E10" s="12"/>
      <c r="F10" s="12" t="s">
        <v>157</v>
      </c>
      <c r="G10" s="6">
        <v>0</v>
      </c>
      <c r="H10" s="6">
        <v>0</v>
      </c>
      <c r="I10" s="6">
        <v>0</v>
      </c>
      <c r="J10" s="8">
        <v>0</v>
      </c>
      <c r="K10" s="8" t="e">
        <f t="shared" ref="K10:K17" si="0">(J10/G10)*100</f>
        <v>#DIV/0!</v>
      </c>
      <c r="L10" s="8" t="e">
        <f t="shared" ref="L10:L17" si="1">(J10/I10)*100</f>
        <v>#DIV/0!</v>
      </c>
    </row>
    <row r="11" spans="2:12" ht="52.8">
      <c r="B11" s="13"/>
      <c r="C11" s="13"/>
      <c r="D11" s="13">
        <v>841</v>
      </c>
      <c r="E11" s="13"/>
      <c r="F11" s="14" t="s">
        <v>158</v>
      </c>
      <c r="G11" s="6">
        <v>0</v>
      </c>
      <c r="H11" s="6">
        <v>0</v>
      </c>
      <c r="I11" s="6">
        <v>0</v>
      </c>
      <c r="J11" s="8">
        <v>0</v>
      </c>
      <c r="K11" s="8" t="e">
        <f t="shared" si="0"/>
        <v>#DIV/0!</v>
      </c>
      <c r="L11" s="8" t="e">
        <f t="shared" si="1"/>
        <v>#DIV/0!</v>
      </c>
    </row>
    <row r="12" spans="2:12" ht="26.4">
      <c r="B12" s="13"/>
      <c r="C12" s="13"/>
      <c r="D12" s="13"/>
      <c r="E12" s="13">
        <v>8413</v>
      </c>
      <c r="F12" s="14" t="s">
        <v>159</v>
      </c>
      <c r="G12" s="6">
        <v>0</v>
      </c>
      <c r="H12" s="6">
        <v>0</v>
      </c>
      <c r="I12" s="6">
        <v>0</v>
      </c>
      <c r="J12" s="8">
        <v>0</v>
      </c>
      <c r="K12" s="8" t="e">
        <f t="shared" si="0"/>
        <v>#DIV/0!</v>
      </c>
      <c r="L12" s="8" t="e">
        <f t="shared" si="1"/>
        <v>#DIV/0!</v>
      </c>
    </row>
    <row r="13" spans="2:12">
      <c r="B13" s="13"/>
      <c r="C13" s="13"/>
      <c r="D13" s="13"/>
      <c r="E13" s="15" t="s">
        <v>160</v>
      </c>
      <c r="F13" s="16"/>
      <c r="G13" s="6"/>
      <c r="H13" s="6"/>
      <c r="I13" s="6"/>
      <c r="J13" s="8"/>
      <c r="K13" s="8" t="e">
        <f t="shared" si="0"/>
        <v>#DIV/0!</v>
      </c>
      <c r="L13" s="8" t="e">
        <f t="shared" si="1"/>
        <v>#DIV/0!</v>
      </c>
    </row>
    <row r="14" spans="2:12" ht="26.4">
      <c r="B14" s="17">
        <v>5</v>
      </c>
      <c r="C14" s="17"/>
      <c r="D14" s="17"/>
      <c r="E14" s="17"/>
      <c r="F14" s="18" t="s">
        <v>161</v>
      </c>
      <c r="G14" s="6">
        <v>0</v>
      </c>
      <c r="H14" s="6">
        <v>0</v>
      </c>
      <c r="I14" s="6">
        <v>0</v>
      </c>
      <c r="J14" s="8">
        <v>0</v>
      </c>
      <c r="K14" s="8" t="e">
        <f t="shared" si="0"/>
        <v>#DIV/0!</v>
      </c>
      <c r="L14" s="8" t="e">
        <f t="shared" si="1"/>
        <v>#DIV/0!</v>
      </c>
    </row>
    <row r="15" spans="2:12" ht="26.4">
      <c r="B15" s="12"/>
      <c r="C15" s="12">
        <v>54</v>
      </c>
      <c r="D15" s="12"/>
      <c r="E15" s="12"/>
      <c r="F15" s="19" t="s">
        <v>162</v>
      </c>
      <c r="G15" s="6">
        <v>0</v>
      </c>
      <c r="H15" s="6">
        <v>0</v>
      </c>
      <c r="I15" s="7">
        <v>0</v>
      </c>
      <c r="J15" s="8">
        <v>0</v>
      </c>
      <c r="K15" s="8" t="e">
        <f t="shared" si="0"/>
        <v>#DIV/0!</v>
      </c>
      <c r="L15" s="8" t="e">
        <f t="shared" si="1"/>
        <v>#DIV/0!</v>
      </c>
    </row>
    <row r="16" spans="2:12" ht="66">
      <c r="B16" s="12"/>
      <c r="C16" s="12"/>
      <c r="D16" s="12">
        <v>541</v>
      </c>
      <c r="E16" s="14"/>
      <c r="F16" s="14" t="s">
        <v>163</v>
      </c>
      <c r="G16" s="6">
        <v>0</v>
      </c>
      <c r="H16" s="6">
        <v>0</v>
      </c>
      <c r="I16" s="7">
        <v>0</v>
      </c>
      <c r="J16" s="8">
        <v>0</v>
      </c>
      <c r="K16" s="8" t="e">
        <f t="shared" si="0"/>
        <v>#DIV/0!</v>
      </c>
      <c r="L16" s="8" t="e">
        <f t="shared" si="1"/>
        <v>#DIV/0!</v>
      </c>
    </row>
    <row r="17" spans="2:12" ht="39.6">
      <c r="B17" s="12"/>
      <c r="C17" s="12"/>
      <c r="D17" s="12"/>
      <c r="E17" s="14">
        <v>5413</v>
      </c>
      <c r="F17" s="14" t="s">
        <v>164</v>
      </c>
      <c r="G17" s="6">
        <v>0</v>
      </c>
      <c r="H17" s="6">
        <v>0</v>
      </c>
      <c r="I17" s="7">
        <v>0</v>
      </c>
      <c r="J17" s="8">
        <v>0</v>
      </c>
      <c r="K17" s="8" t="e">
        <f t="shared" si="0"/>
        <v>#DIV/0!</v>
      </c>
      <c r="L17" s="8" t="e">
        <f t="shared" si="1"/>
        <v>#DIV/0!</v>
      </c>
    </row>
    <row r="18" spans="2:12">
      <c r="B18" s="20" t="s">
        <v>165</v>
      </c>
      <c r="C18" s="17"/>
      <c r="D18" s="17"/>
      <c r="E18" s="17"/>
      <c r="F18" s="18"/>
      <c r="G18" s="6"/>
      <c r="H18" s="6"/>
      <c r="I18" s="6"/>
      <c r="J18" s="8"/>
      <c r="K18" s="8"/>
      <c r="L18" s="8"/>
    </row>
  </sheetData>
  <mergeCells count="4">
    <mergeCell ref="B4:L4"/>
    <mergeCell ref="B5:L5"/>
    <mergeCell ref="B7:F7"/>
    <mergeCell ref="B8:F8"/>
  </mergeCells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A5" workbookViewId="0">
      <selection activeCell="J13" sqref="J13"/>
    </sheetView>
  </sheetViews>
  <sheetFormatPr defaultRowHeight="14.4"/>
  <cols>
    <col min="1" max="1" width="3.33203125" customWidth="1"/>
    <col min="2" max="2" width="0.109375" customWidth="1"/>
    <col min="3" max="3" width="14.88671875" customWidth="1"/>
    <col min="4" max="4" width="22" customWidth="1"/>
    <col min="5" max="5" width="6.109375" customWidth="1"/>
    <col min="6" max="6" width="21" customWidth="1"/>
    <col min="7" max="7" width="10.109375" customWidth="1"/>
    <col min="8" max="8" width="10.88671875" style="46" customWidth="1"/>
    <col min="9" max="9" width="4.109375" style="46" customWidth="1"/>
    <col min="10" max="10" width="15" style="46" customWidth="1"/>
    <col min="11" max="11" width="8.109375" style="46" customWidth="1"/>
    <col min="12" max="12" width="6.88671875" style="46" customWidth="1"/>
    <col min="13" max="13" width="11.33203125" style="46" customWidth="1"/>
    <col min="14" max="14" width="0.33203125" style="46" customWidth="1"/>
    <col min="15" max="15" width="2" style="46" customWidth="1"/>
    <col min="16" max="16" width="15" style="46" customWidth="1"/>
    <col min="17" max="17" width="3.33203125" customWidth="1"/>
  </cols>
  <sheetData>
    <row r="1" spans="1:17" ht="20.100000000000001" customHeight="1">
      <c r="A1" s="21"/>
      <c r="B1" s="21"/>
      <c r="C1" s="21"/>
      <c r="D1" s="21"/>
      <c r="E1" s="21"/>
      <c r="F1" s="21"/>
      <c r="G1" s="21"/>
      <c r="H1" s="59"/>
      <c r="I1" s="59"/>
      <c r="J1" s="59"/>
      <c r="K1" s="59"/>
      <c r="L1" s="59"/>
      <c r="M1" s="59"/>
      <c r="N1" s="59"/>
      <c r="O1" s="59"/>
      <c r="P1" s="59"/>
      <c r="Q1" s="21"/>
    </row>
    <row r="2" spans="1:17" ht="12" customHeight="1">
      <c r="A2" s="21"/>
      <c r="B2" s="162"/>
      <c r="C2" s="162"/>
      <c r="D2" s="162"/>
      <c r="E2" s="21"/>
      <c r="F2" s="21"/>
      <c r="G2" s="21"/>
      <c r="H2" s="59"/>
      <c r="I2" s="59"/>
      <c r="J2" s="59"/>
      <c r="K2" s="59"/>
      <c r="L2" s="141"/>
      <c r="M2" s="141"/>
      <c r="N2" s="59"/>
      <c r="O2" s="163"/>
      <c r="P2" s="163"/>
      <c r="Q2" s="21"/>
    </row>
    <row r="3" spans="1:17" ht="12" customHeight="1">
      <c r="A3" s="21"/>
      <c r="B3" s="140"/>
      <c r="C3" s="140"/>
      <c r="D3" s="140"/>
      <c r="E3" s="21"/>
      <c r="F3" s="21"/>
      <c r="G3" s="21"/>
      <c r="H3" s="59"/>
      <c r="I3" s="59"/>
      <c r="J3" s="59"/>
      <c r="K3" s="59"/>
      <c r="L3" s="141"/>
      <c r="M3" s="141"/>
      <c r="N3" s="59"/>
      <c r="O3" s="163"/>
      <c r="P3" s="163"/>
      <c r="Q3" s="21"/>
    </row>
    <row r="4" spans="1:17" ht="12" customHeight="1">
      <c r="A4" s="21"/>
      <c r="B4" s="140"/>
      <c r="C4" s="140"/>
      <c r="D4" s="140"/>
      <c r="E4" s="21"/>
      <c r="F4" s="21"/>
      <c r="G4" s="21"/>
      <c r="H4" s="59"/>
      <c r="I4" s="59"/>
      <c r="J4" s="59"/>
      <c r="K4" s="59"/>
      <c r="L4" s="59"/>
      <c r="M4" s="59"/>
      <c r="N4" s="59"/>
      <c r="O4" s="59"/>
      <c r="P4" s="59"/>
      <c r="Q4" s="21"/>
    </row>
    <row r="5" spans="1:17" ht="12" customHeight="1">
      <c r="A5" s="21"/>
      <c r="B5" s="140"/>
      <c r="C5" s="140"/>
      <c r="D5" s="140"/>
      <c r="E5" s="21"/>
      <c r="F5" s="21"/>
      <c r="G5" s="21"/>
      <c r="H5" s="59"/>
      <c r="I5" s="59"/>
      <c r="J5" s="59"/>
      <c r="K5" s="59"/>
      <c r="L5" s="59"/>
      <c r="M5" s="59"/>
      <c r="N5" s="59"/>
      <c r="O5" s="59"/>
      <c r="P5" s="59"/>
      <c r="Q5" s="21"/>
    </row>
    <row r="6" spans="1:17" ht="12" customHeight="1">
      <c r="A6" s="21"/>
      <c r="B6" s="140"/>
      <c r="C6" s="140"/>
      <c r="D6" s="140"/>
      <c r="E6" s="21"/>
      <c r="F6" s="21"/>
      <c r="G6" s="21"/>
      <c r="H6" s="59"/>
      <c r="I6" s="59"/>
      <c r="J6" s="59"/>
      <c r="K6" s="59"/>
      <c r="L6" s="59"/>
      <c r="M6" s="59"/>
      <c r="N6" s="59"/>
      <c r="O6" s="59"/>
      <c r="P6" s="59"/>
      <c r="Q6" s="21"/>
    </row>
    <row r="7" spans="1:17" ht="3.9" customHeight="1">
      <c r="A7" s="21"/>
      <c r="B7" s="21"/>
      <c r="C7" s="21"/>
      <c r="D7" s="21"/>
      <c r="E7" s="21"/>
      <c r="F7" s="21"/>
      <c r="G7" s="21"/>
      <c r="H7" s="59"/>
      <c r="I7" s="59"/>
      <c r="J7" s="59"/>
      <c r="K7" s="59"/>
      <c r="L7" s="59"/>
      <c r="M7" s="59"/>
      <c r="N7" s="59"/>
      <c r="O7" s="59"/>
      <c r="P7" s="59"/>
      <c r="Q7" s="21"/>
    </row>
    <row r="8" spans="1:17" ht="15.6">
      <c r="A8" s="21"/>
      <c r="B8" s="160" t="s">
        <v>277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21"/>
    </row>
    <row r="9" spans="1:17" ht="15.9" customHeight="1">
      <c r="A9" s="21"/>
      <c r="B9" s="161" t="s">
        <v>325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21"/>
    </row>
    <row r="10" spans="1:17" ht="8.1" customHeight="1">
      <c r="A10" s="21"/>
      <c r="B10" s="21"/>
      <c r="C10" s="21"/>
      <c r="D10" s="21"/>
      <c r="E10" s="21"/>
      <c r="F10" s="21"/>
      <c r="G10" s="21"/>
      <c r="H10" s="59"/>
      <c r="I10" s="59"/>
      <c r="J10" s="59"/>
      <c r="K10" s="59"/>
      <c r="L10" s="59"/>
      <c r="M10" s="59"/>
      <c r="N10" s="59"/>
      <c r="O10" s="59"/>
      <c r="P10" s="59"/>
      <c r="Q10" s="21"/>
    </row>
    <row r="11" spans="1:17" ht="26.25" customHeight="1">
      <c r="A11" s="21"/>
      <c r="B11" s="159" t="s">
        <v>169</v>
      </c>
      <c r="C11" s="159"/>
      <c r="D11" s="159" t="s">
        <v>227</v>
      </c>
      <c r="E11" s="159"/>
      <c r="F11" s="159"/>
      <c r="G11" s="159"/>
      <c r="H11" s="156" t="s">
        <v>331</v>
      </c>
      <c r="I11" s="156"/>
      <c r="J11" s="156" t="s">
        <v>358</v>
      </c>
      <c r="K11" s="156" t="s">
        <v>333</v>
      </c>
      <c r="L11" s="156"/>
      <c r="M11" s="156" t="s">
        <v>278</v>
      </c>
      <c r="N11" s="156"/>
      <c r="O11" s="156"/>
      <c r="P11" s="156" t="s">
        <v>279</v>
      </c>
      <c r="Q11" s="21"/>
    </row>
    <row r="12" spans="1:17" ht="5.0999999999999996" customHeight="1">
      <c r="A12" s="21"/>
      <c r="B12" s="159"/>
      <c r="C12" s="159"/>
      <c r="D12" s="21"/>
      <c r="E12" s="21"/>
      <c r="F12" s="21"/>
      <c r="G12" s="21"/>
      <c r="H12" s="59"/>
      <c r="I12" s="59"/>
      <c r="J12" s="156"/>
      <c r="K12" s="59"/>
      <c r="L12" s="59"/>
      <c r="M12" s="156"/>
      <c r="N12" s="156"/>
      <c r="O12" s="156"/>
      <c r="P12" s="156"/>
      <c r="Q12" s="21"/>
    </row>
    <row r="13" spans="1:17" ht="8.25" customHeight="1" thickBot="1">
      <c r="A13" s="21"/>
      <c r="B13" s="21"/>
      <c r="C13" s="21"/>
      <c r="D13" s="21"/>
      <c r="E13" s="21"/>
      <c r="F13" s="21"/>
      <c r="G13" s="21"/>
      <c r="H13" s="59"/>
      <c r="I13" s="59"/>
      <c r="J13" s="59"/>
      <c r="K13" s="59"/>
      <c r="L13" s="59"/>
      <c r="M13" s="59"/>
      <c r="N13" s="59"/>
      <c r="O13" s="59"/>
      <c r="P13" s="59"/>
      <c r="Q13" s="21"/>
    </row>
    <row r="14" spans="1:17" ht="0.9" customHeight="1">
      <c r="A14" s="21"/>
      <c r="B14" s="21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21"/>
    </row>
    <row r="15" spans="1:17" ht="2.1" customHeight="1">
      <c r="A15" s="21"/>
      <c r="B15" s="21"/>
      <c r="C15" s="21"/>
      <c r="D15" s="21"/>
      <c r="E15" s="21"/>
      <c r="F15" s="21"/>
      <c r="G15" s="21"/>
      <c r="H15" s="59"/>
      <c r="I15" s="59"/>
      <c r="J15" s="59"/>
      <c r="K15" s="59"/>
      <c r="L15" s="59"/>
      <c r="M15" s="59"/>
      <c r="N15" s="59"/>
      <c r="O15" s="59"/>
      <c r="P15" s="59"/>
      <c r="Q15" s="21"/>
    </row>
    <row r="16" spans="1:17">
      <c r="A16" s="21"/>
      <c r="B16" s="157"/>
      <c r="C16" s="157"/>
      <c r="D16" s="157" t="s">
        <v>228</v>
      </c>
      <c r="E16" s="157"/>
      <c r="F16" s="157"/>
      <c r="G16" s="157"/>
      <c r="H16" s="158">
        <v>549789.22</v>
      </c>
      <c r="I16" s="158"/>
      <c r="J16" s="60">
        <v>1520289.51</v>
      </c>
      <c r="K16" s="158">
        <v>662626.99</v>
      </c>
      <c r="L16" s="158"/>
      <c r="M16" s="158">
        <f>K16/H16</f>
        <v>1.2052382365736456</v>
      </c>
      <c r="N16" s="158"/>
      <c r="O16" s="158"/>
      <c r="P16" s="60">
        <f>K16/J16</f>
        <v>0.43585579301931776</v>
      </c>
      <c r="Q16" s="21"/>
    </row>
    <row r="17" spans="1:17" ht="34.5" customHeight="1">
      <c r="A17" s="21"/>
      <c r="B17" s="152" t="s">
        <v>280</v>
      </c>
      <c r="C17" s="152"/>
      <c r="D17" s="152" t="s">
        <v>281</v>
      </c>
      <c r="E17" s="152"/>
      <c r="F17" s="152"/>
      <c r="G17" s="152"/>
      <c r="H17" s="153">
        <v>544656.4</v>
      </c>
      <c r="I17" s="153"/>
      <c r="J17" s="61">
        <v>1520289.51</v>
      </c>
      <c r="K17" s="153">
        <v>662626.99</v>
      </c>
      <c r="L17" s="153"/>
      <c r="M17" s="154">
        <f t="shared" ref="M17:M22" si="0">K17/H17</f>
        <v>1.2165963532237938</v>
      </c>
      <c r="N17" s="154"/>
      <c r="O17" s="154"/>
      <c r="P17" s="62">
        <f t="shared" ref="P17:P19" si="1">K17/J17</f>
        <v>0.43585579301931776</v>
      </c>
      <c r="Q17" s="21"/>
    </row>
    <row r="18" spans="1:17" ht="34.5" customHeight="1">
      <c r="A18" s="21"/>
      <c r="B18" s="145" t="s">
        <v>282</v>
      </c>
      <c r="C18" s="145"/>
      <c r="D18" s="145" t="s">
        <v>283</v>
      </c>
      <c r="E18" s="145"/>
      <c r="F18" s="145"/>
      <c r="G18" s="145"/>
      <c r="H18" s="146">
        <v>544656.4</v>
      </c>
      <c r="I18" s="146"/>
      <c r="J18" s="63">
        <v>1520289.51</v>
      </c>
      <c r="K18" s="155">
        <v>662626.99</v>
      </c>
      <c r="L18" s="155"/>
      <c r="M18" s="147">
        <f t="shared" si="0"/>
        <v>1.2165963532237938</v>
      </c>
      <c r="N18" s="147"/>
      <c r="O18" s="147"/>
      <c r="P18" s="64">
        <f t="shared" si="1"/>
        <v>0.43585579301931776</v>
      </c>
      <c r="Q18" s="21"/>
    </row>
    <row r="19" spans="1:17" ht="34.5" customHeight="1">
      <c r="A19" s="21"/>
      <c r="B19" s="148" t="s">
        <v>284</v>
      </c>
      <c r="C19" s="148"/>
      <c r="D19" s="148" t="s">
        <v>285</v>
      </c>
      <c r="E19" s="148"/>
      <c r="F19" s="148"/>
      <c r="G19" s="148"/>
      <c r="H19" s="149">
        <v>544656.4</v>
      </c>
      <c r="I19" s="149"/>
      <c r="J19" s="65">
        <v>1520289.51</v>
      </c>
      <c r="K19" s="151">
        <v>662626.99</v>
      </c>
      <c r="L19" s="151"/>
      <c r="M19" s="150">
        <f t="shared" si="0"/>
        <v>1.2165963532237938</v>
      </c>
      <c r="N19" s="150"/>
      <c r="O19" s="150"/>
      <c r="P19" s="66">
        <f t="shared" si="1"/>
        <v>0.43585579301931776</v>
      </c>
      <c r="Q19" s="21"/>
    </row>
    <row r="20" spans="1:17" ht="34.5" customHeight="1">
      <c r="A20" s="21"/>
      <c r="B20" s="152" t="s">
        <v>286</v>
      </c>
      <c r="C20" s="152"/>
      <c r="D20" s="152" t="s">
        <v>287</v>
      </c>
      <c r="E20" s="152"/>
      <c r="F20" s="152"/>
      <c r="G20" s="152"/>
      <c r="H20" s="153">
        <v>5132.82</v>
      </c>
      <c r="I20" s="153"/>
      <c r="J20" s="61">
        <v>0</v>
      </c>
      <c r="K20" s="153">
        <v>0</v>
      </c>
      <c r="L20" s="153"/>
      <c r="M20" s="154">
        <f t="shared" si="0"/>
        <v>0</v>
      </c>
      <c r="N20" s="154"/>
      <c r="O20" s="154"/>
      <c r="P20" s="62">
        <v>0</v>
      </c>
      <c r="Q20" s="21"/>
    </row>
    <row r="21" spans="1:17" ht="34.5" customHeight="1">
      <c r="A21" s="21"/>
      <c r="B21" s="145" t="s">
        <v>288</v>
      </c>
      <c r="C21" s="145"/>
      <c r="D21" s="145" t="s">
        <v>289</v>
      </c>
      <c r="E21" s="145"/>
      <c r="F21" s="145"/>
      <c r="G21" s="145"/>
      <c r="H21" s="146">
        <v>5132.82</v>
      </c>
      <c r="I21" s="146"/>
      <c r="J21" s="63">
        <v>0</v>
      </c>
      <c r="K21" s="146">
        <v>0</v>
      </c>
      <c r="L21" s="146"/>
      <c r="M21" s="147">
        <f t="shared" si="0"/>
        <v>0</v>
      </c>
      <c r="N21" s="147"/>
      <c r="O21" s="147"/>
      <c r="P21" s="64">
        <v>0</v>
      </c>
      <c r="Q21" s="21"/>
    </row>
    <row r="22" spans="1:17" ht="34.5" customHeight="1">
      <c r="A22" s="21"/>
      <c r="B22" s="148" t="s">
        <v>290</v>
      </c>
      <c r="C22" s="148"/>
      <c r="D22" s="148" t="s">
        <v>289</v>
      </c>
      <c r="E22" s="148"/>
      <c r="F22" s="148"/>
      <c r="G22" s="148"/>
      <c r="H22" s="149">
        <v>5132.82</v>
      </c>
      <c r="I22" s="149"/>
      <c r="J22" s="65">
        <v>0</v>
      </c>
      <c r="K22" s="149">
        <v>0</v>
      </c>
      <c r="L22" s="149"/>
      <c r="M22" s="150">
        <f t="shared" si="0"/>
        <v>0</v>
      </c>
      <c r="N22" s="150"/>
      <c r="O22" s="150"/>
      <c r="P22" s="66">
        <v>0</v>
      </c>
      <c r="Q22" s="21"/>
    </row>
    <row r="23" spans="1:17" ht="15" customHeight="1">
      <c r="A23" s="21"/>
      <c r="B23" s="142"/>
      <c r="C23" s="142"/>
      <c r="D23" s="142"/>
      <c r="E23" s="142"/>
      <c r="F23" s="142"/>
      <c r="G23" s="142"/>
      <c r="H23" s="143"/>
      <c r="I23" s="143"/>
      <c r="J23" s="59"/>
      <c r="K23" s="143"/>
      <c r="L23" s="143"/>
      <c r="M23" s="143"/>
      <c r="N23" s="143"/>
      <c r="O23" s="143"/>
      <c r="P23" s="59"/>
      <c r="Q23" s="21"/>
    </row>
    <row r="24" spans="1:17" ht="216.9" customHeight="1" thickBot="1">
      <c r="A24" s="21"/>
      <c r="B24" s="21"/>
      <c r="C24" s="21"/>
      <c r="D24" s="21"/>
      <c r="E24" s="21"/>
      <c r="F24" s="21"/>
      <c r="G24" s="21"/>
      <c r="H24" s="59"/>
      <c r="I24" s="59"/>
      <c r="J24" s="59"/>
      <c r="K24" s="59"/>
      <c r="L24" s="59"/>
      <c r="M24" s="59"/>
      <c r="N24" s="59"/>
      <c r="O24" s="59"/>
      <c r="P24" s="59"/>
      <c r="Q24" s="21"/>
    </row>
    <row r="25" spans="1:17" ht="0.9" customHeight="1">
      <c r="A25" s="21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21"/>
    </row>
    <row r="26" spans="1:17" ht="12" customHeight="1">
      <c r="A26" s="21"/>
      <c r="B26" s="140"/>
      <c r="C26" s="140"/>
      <c r="D26" s="21"/>
      <c r="E26" s="21"/>
      <c r="F26" s="22"/>
      <c r="G26" s="140"/>
      <c r="H26" s="140"/>
      <c r="I26" s="59"/>
      <c r="J26" s="59"/>
      <c r="K26" s="141"/>
      <c r="L26" s="141"/>
      <c r="M26" s="141"/>
      <c r="N26" s="141"/>
      <c r="O26" s="141"/>
      <c r="P26" s="141"/>
      <c r="Q26" s="21"/>
    </row>
    <row r="27" spans="1:17" ht="33" customHeight="1">
      <c r="A27" s="21"/>
      <c r="B27" s="21"/>
      <c r="C27" s="21"/>
      <c r="D27" s="21"/>
      <c r="E27" s="21"/>
      <c r="F27" s="21"/>
      <c r="G27" s="21"/>
      <c r="H27" s="59"/>
      <c r="I27" s="59"/>
      <c r="J27" s="59"/>
      <c r="K27" s="59"/>
      <c r="L27" s="59"/>
      <c r="M27" s="59"/>
      <c r="N27" s="59"/>
      <c r="O27" s="59"/>
      <c r="P27" s="59"/>
      <c r="Q27" s="21"/>
    </row>
  </sheetData>
  <mergeCells count="63">
    <mergeCell ref="B2:D2"/>
    <mergeCell ref="L2:M2"/>
    <mergeCell ref="O2:P2"/>
    <mergeCell ref="B3:D3"/>
    <mergeCell ref="L3:M3"/>
    <mergeCell ref="O3:P3"/>
    <mergeCell ref="B4:D4"/>
    <mergeCell ref="B5:D5"/>
    <mergeCell ref="B6:D6"/>
    <mergeCell ref="B8:P8"/>
    <mergeCell ref="B9:P9"/>
    <mergeCell ref="M11:O12"/>
    <mergeCell ref="P11:P12"/>
    <mergeCell ref="C14:P14"/>
    <mergeCell ref="B16:C16"/>
    <mergeCell ref="D16:G16"/>
    <mergeCell ref="H16:I16"/>
    <mergeCell ref="K16:L16"/>
    <mergeCell ref="M16:O16"/>
    <mergeCell ref="B11:C12"/>
    <mergeCell ref="D11:G11"/>
    <mergeCell ref="H11:I11"/>
    <mergeCell ref="J11:J12"/>
    <mergeCell ref="K11:L11"/>
    <mergeCell ref="B18:C18"/>
    <mergeCell ref="D18:G18"/>
    <mergeCell ref="H18:I18"/>
    <mergeCell ref="K18:L18"/>
    <mergeCell ref="M18:O18"/>
    <mergeCell ref="B17:C17"/>
    <mergeCell ref="D17:G17"/>
    <mergeCell ref="H17:I17"/>
    <mergeCell ref="K17:L17"/>
    <mergeCell ref="M17:O17"/>
    <mergeCell ref="B20:C20"/>
    <mergeCell ref="D20:G20"/>
    <mergeCell ref="H20:I20"/>
    <mergeCell ref="K20:L20"/>
    <mergeCell ref="M20:O20"/>
    <mergeCell ref="B19:C19"/>
    <mergeCell ref="D19:G19"/>
    <mergeCell ref="H19:I19"/>
    <mergeCell ref="K19:L19"/>
    <mergeCell ref="M19:O19"/>
    <mergeCell ref="B22:C22"/>
    <mergeCell ref="D22:G22"/>
    <mergeCell ref="H22:I22"/>
    <mergeCell ref="K22:L22"/>
    <mergeCell ref="M22:O22"/>
    <mergeCell ref="B21:C21"/>
    <mergeCell ref="D21:G21"/>
    <mergeCell ref="H21:I21"/>
    <mergeCell ref="K21:L21"/>
    <mergeCell ref="M21:O21"/>
    <mergeCell ref="B26:C26"/>
    <mergeCell ref="G26:H26"/>
    <mergeCell ref="K26:P26"/>
    <mergeCell ref="B23:C23"/>
    <mergeCell ref="D23:G23"/>
    <mergeCell ref="H23:I23"/>
    <mergeCell ref="K23:L23"/>
    <mergeCell ref="M23:O23"/>
    <mergeCell ref="B25:P25"/>
  </mergeCells>
  <pageMargins left="0.7" right="0.7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opLeftCell="A5" workbookViewId="0">
      <selection activeCell="M11" sqref="M11:M12"/>
    </sheetView>
  </sheetViews>
  <sheetFormatPr defaultRowHeight="14.4"/>
  <cols>
    <col min="1" max="1" width="3.33203125" customWidth="1"/>
    <col min="2" max="2" width="0.109375" customWidth="1"/>
    <col min="3" max="3" width="13.109375" customWidth="1"/>
    <col min="4" max="4" width="1.6640625" customWidth="1"/>
    <col min="5" max="5" width="22" customWidth="1"/>
    <col min="6" max="6" width="6.109375" customWidth="1"/>
    <col min="7" max="7" width="17.88671875" customWidth="1"/>
    <col min="8" max="8" width="3.109375" style="46" customWidth="1"/>
    <col min="9" max="9" width="8.44140625" style="46" customWidth="1"/>
    <col min="10" max="10" width="11.6640625" style="46" customWidth="1"/>
    <col min="11" max="11" width="0.88671875" style="46" customWidth="1"/>
    <col min="12" max="12" width="10.88671875" style="46" customWidth="1"/>
    <col min="13" max="13" width="11.6640625" style="46" customWidth="1"/>
    <col min="14" max="14" width="4.88671875" style="46" customWidth="1"/>
    <col min="15" max="15" width="6.88671875" style="46" customWidth="1"/>
    <col min="16" max="16" width="4.88671875" style="46" customWidth="1"/>
    <col min="17" max="17" width="0.33203125" style="46" customWidth="1"/>
    <col min="18" max="18" width="7.44140625" style="46" customWidth="1"/>
    <col min="19" max="19" width="10.6640625" style="46" customWidth="1"/>
    <col min="20" max="20" width="2.44140625" style="46" customWidth="1"/>
    <col min="21" max="21" width="3.33203125" customWidth="1"/>
  </cols>
  <sheetData>
    <row r="1" spans="1:21" ht="20.100000000000001" customHeight="1">
      <c r="A1" s="21"/>
      <c r="B1" s="21"/>
      <c r="C1" s="21"/>
      <c r="D1" s="21"/>
      <c r="E1" s="21"/>
      <c r="F1" s="21"/>
      <c r="G1" s="21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21"/>
    </row>
    <row r="2" spans="1:21" ht="12" customHeight="1">
      <c r="A2" s="21"/>
      <c r="B2" s="162"/>
      <c r="C2" s="162"/>
      <c r="D2" s="162"/>
      <c r="E2" s="162"/>
      <c r="F2" s="21"/>
      <c r="G2" s="21"/>
      <c r="H2" s="59"/>
      <c r="I2" s="59"/>
      <c r="J2" s="59"/>
      <c r="K2" s="59"/>
      <c r="L2" s="59"/>
      <c r="M2" s="59"/>
      <c r="N2" s="59"/>
      <c r="O2" s="141"/>
      <c r="P2" s="141"/>
      <c r="Q2" s="59"/>
      <c r="R2" s="163"/>
      <c r="S2" s="163"/>
      <c r="T2" s="163"/>
      <c r="U2" s="21"/>
    </row>
    <row r="3" spans="1:21" ht="12" customHeight="1">
      <c r="A3" s="21"/>
      <c r="B3" s="140"/>
      <c r="C3" s="140"/>
      <c r="D3" s="140"/>
      <c r="E3" s="140"/>
      <c r="F3" s="21"/>
      <c r="G3" s="21"/>
      <c r="H3" s="59"/>
      <c r="I3" s="59"/>
      <c r="J3" s="59"/>
      <c r="K3" s="59"/>
      <c r="L3" s="59"/>
      <c r="M3" s="59"/>
      <c r="N3" s="59"/>
      <c r="O3" s="141"/>
      <c r="P3" s="141"/>
      <c r="Q3" s="59"/>
      <c r="R3" s="163"/>
      <c r="S3" s="163"/>
      <c r="T3" s="163"/>
      <c r="U3" s="21"/>
    </row>
    <row r="4" spans="1:21" ht="29.25" customHeight="1">
      <c r="A4" s="177" t="s">
        <v>291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pans="1:21" ht="9.75" customHeight="1">
      <c r="A5" s="21"/>
      <c r="B5" s="140"/>
      <c r="C5" s="140"/>
      <c r="D5" s="140"/>
      <c r="E5" s="140"/>
      <c r="F5" s="21"/>
      <c r="G5" s="21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21"/>
    </row>
    <row r="6" spans="1:21" ht="9.75" customHeight="1">
      <c r="A6" s="21"/>
      <c r="B6" s="23" t="s">
        <v>291</v>
      </c>
      <c r="C6" s="23"/>
      <c r="D6" s="23"/>
      <c r="E6" s="23"/>
      <c r="F6" s="21"/>
      <c r="G6" s="21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21"/>
    </row>
    <row r="7" spans="1:21" ht="3.9" customHeight="1">
      <c r="A7" s="21"/>
      <c r="B7" s="21"/>
      <c r="C7" s="21"/>
      <c r="D7" s="21"/>
      <c r="E7" s="21"/>
      <c r="F7" s="21"/>
      <c r="G7" s="21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21"/>
    </row>
    <row r="8" spans="1:21" ht="15.6">
      <c r="A8" s="21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21"/>
    </row>
    <row r="9" spans="1:21" ht="15.9" customHeight="1">
      <c r="A9" s="21"/>
      <c r="B9" s="161" t="s">
        <v>332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21"/>
    </row>
    <row r="10" spans="1:21" ht="8.1" customHeight="1">
      <c r="A10" s="21"/>
      <c r="B10" s="21"/>
      <c r="C10" s="21"/>
      <c r="D10" s="21"/>
      <c r="E10" s="21"/>
      <c r="F10" s="21"/>
      <c r="G10" s="21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21"/>
    </row>
    <row r="11" spans="1:21" ht="15" customHeight="1">
      <c r="A11" s="21"/>
      <c r="B11" s="159" t="s">
        <v>169</v>
      </c>
      <c r="C11" s="159"/>
      <c r="D11" s="159" t="s">
        <v>170</v>
      </c>
      <c r="E11" s="159"/>
      <c r="F11" s="159"/>
      <c r="G11" s="159"/>
      <c r="H11" s="156" t="s">
        <v>331</v>
      </c>
      <c r="I11" s="156"/>
      <c r="J11" s="156" t="s">
        <v>327</v>
      </c>
      <c r="K11" s="156" t="s">
        <v>328</v>
      </c>
      <c r="L11" s="156"/>
      <c r="M11" s="156" t="s">
        <v>360</v>
      </c>
      <c r="N11" s="156" t="s">
        <v>330</v>
      </c>
      <c r="O11" s="156"/>
      <c r="P11" s="156" t="s">
        <v>171</v>
      </c>
      <c r="Q11" s="156"/>
      <c r="R11" s="156"/>
      <c r="S11" s="156" t="s">
        <v>172</v>
      </c>
      <c r="T11" s="156"/>
      <c r="U11" s="21"/>
    </row>
    <row r="12" spans="1:21" ht="5.0999999999999996" customHeight="1">
      <c r="A12" s="21"/>
      <c r="B12" s="159"/>
      <c r="C12" s="159"/>
      <c r="D12" s="21"/>
      <c r="E12" s="21"/>
      <c r="F12" s="21"/>
      <c r="G12" s="21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21"/>
    </row>
    <row r="13" spans="1:21" ht="0.9" customHeight="1" thickBot="1">
      <c r="A13" s="21"/>
      <c r="B13" s="21"/>
      <c r="C13" s="21"/>
      <c r="D13" s="21"/>
      <c r="E13" s="21"/>
      <c r="F13" s="21"/>
      <c r="G13" s="21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21"/>
    </row>
    <row r="14" spans="1:21" ht="0.9" customHeight="1">
      <c r="A14" s="21"/>
      <c r="B14" s="21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21"/>
    </row>
    <row r="15" spans="1:21" ht="2.1" customHeight="1">
      <c r="A15" s="21"/>
      <c r="B15" s="21"/>
      <c r="C15" s="21"/>
      <c r="D15" s="21"/>
      <c r="E15" s="21"/>
      <c r="F15" s="21"/>
      <c r="G15" s="21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21"/>
    </row>
    <row r="16" spans="1:21">
      <c r="A16" s="21"/>
      <c r="B16" s="157"/>
      <c r="C16" s="157"/>
      <c r="D16" s="157" t="s">
        <v>173</v>
      </c>
      <c r="E16" s="157"/>
      <c r="F16" s="157"/>
      <c r="G16" s="157"/>
      <c r="H16" s="158">
        <v>526266.22</v>
      </c>
      <c r="I16" s="158"/>
      <c r="J16" s="60"/>
      <c r="K16" s="158"/>
      <c r="L16" s="158"/>
      <c r="M16" s="60">
        <v>1520289.51</v>
      </c>
      <c r="N16" s="158">
        <v>658471.62</v>
      </c>
      <c r="O16" s="158"/>
      <c r="P16" s="158">
        <f>N16/H16</f>
        <v>1.2512139198293974</v>
      </c>
      <c r="Q16" s="158"/>
      <c r="R16" s="158"/>
      <c r="S16" s="158">
        <f>N16/M16</f>
        <v>0.43312251756574971</v>
      </c>
      <c r="T16" s="158"/>
      <c r="U16" s="21"/>
    </row>
    <row r="17" spans="1:21">
      <c r="A17" s="21"/>
      <c r="B17" s="174" t="s">
        <v>292</v>
      </c>
      <c r="C17" s="174"/>
      <c r="D17" s="174" t="s">
        <v>293</v>
      </c>
      <c r="E17" s="174"/>
      <c r="F17" s="174"/>
      <c r="G17" s="174"/>
      <c r="H17" s="175">
        <v>526266.22</v>
      </c>
      <c r="I17" s="175"/>
      <c r="J17" s="67"/>
      <c r="K17" s="175"/>
      <c r="L17" s="175"/>
      <c r="M17" s="67">
        <v>1520289.51</v>
      </c>
      <c r="N17" s="175">
        <v>658471.62</v>
      </c>
      <c r="O17" s="175"/>
      <c r="P17" s="172">
        <f t="shared" ref="P17:P30" si="0">N17/H17</f>
        <v>1.2512139198293974</v>
      </c>
      <c r="Q17" s="172"/>
      <c r="R17" s="172"/>
      <c r="S17" s="172">
        <f t="shared" ref="S17:S31" si="1">N17/M17</f>
        <v>0.43312251756574971</v>
      </c>
      <c r="T17" s="172"/>
      <c r="U17" s="21"/>
    </row>
    <row r="18" spans="1:21" ht="15" customHeight="1">
      <c r="A18" s="21"/>
      <c r="B18" s="168" t="s">
        <v>294</v>
      </c>
      <c r="C18" s="168"/>
      <c r="D18" s="168" t="s">
        <v>295</v>
      </c>
      <c r="E18" s="168"/>
      <c r="F18" s="168"/>
      <c r="G18" s="168"/>
      <c r="H18" s="169">
        <v>45315.3</v>
      </c>
      <c r="I18" s="169"/>
      <c r="J18" s="68"/>
      <c r="K18" s="169"/>
      <c r="L18" s="169"/>
      <c r="M18" s="68">
        <v>134254</v>
      </c>
      <c r="N18" s="169">
        <v>39912.86</v>
      </c>
      <c r="O18" s="169"/>
      <c r="P18" s="170">
        <f t="shared" si="0"/>
        <v>0.88078110483655625</v>
      </c>
      <c r="Q18" s="170"/>
      <c r="R18" s="170"/>
      <c r="S18" s="170">
        <f t="shared" si="1"/>
        <v>0.29729363743352155</v>
      </c>
      <c r="T18" s="170"/>
      <c r="U18" s="21"/>
    </row>
    <row r="19" spans="1:21" ht="15" customHeight="1">
      <c r="A19" s="21"/>
      <c r="B19" s="166" t="s">
        <v>296</v>
      </c>
      <c r="C19" s="166"/>
      <c r="D19" s="166" t="s">
        <v>297</v>
      </c>
      <c r="E19" s="166"/>
      <c r="F19" s="166"/>
      <c r="G19" s="166"/>
      <c r="H19" s="167">
        <v>1458.16</v>
      </c>
      <c r="I19" s="167"/>
      <c r="J19" s="69"/>
      <c r="K19" s="167"/>
      <c r="L19" s="167"/>
      <c r="M19" s="69">
        <v>60754</v>
      </c>
      <c r="N19" s="167">
        <v>2053.3200000000002</v>
      </c>
      <c r="O19" s="167"/>
      <c r="P19" s="164">
        <f t="shared" si="0"/>
        <v>1.4081582268063861</v>
      </c>
      <c r="Q19" s="164"/>
      <c r="R19" s="164"/>
      <c r="S19" s="164">
        <f t="shared" si="1"/>
        <v>3.3797280837475727E-2</v>
      </c>
      <c r="T19" s="164"/>
      <c r="U19" s="21"/>
    </row>
    <row r="20" spans="1:21" ht="15" customHeight="1">
      <c r="A20" s="21"/>
      <c r="B20" s="166" t="s">
        <v>298</v>
      </c>
      <c r="C20" s="166"/>
      <c r="D20" s="166" t="s">
        <v>299</v>
      </c>
      <c r="E20" s="166"/>
      <c r="F20" s="166"/>
      <c r="G20" s="166"/>
      <c r="H20" s="167">
        <v>43857.14</v>
      </c>
      <c r="I20" s="167"/>
      <c r="J20" s="69"/>
      <c r="K20" s="167"/>
      <c r="L20" s="167"/>
      <c r="M20" s="69">
        <v>73500</v>
      </c>
      <c r="N20" s="167">
        <v>37859.54</v>
      </c>
      <c r="O20" s="167"/>
      <c r="P20" s="164">
        <f t="shared" si="0"/>
        <v>0.86324689662846232</v>
      </c>
      <c r="Q20" s="164"/>
      <c r="R20" s="164"/>
      <c r="S20" s="164">
        <f t="shared" si="1"/>
        <v>0.51509578231292519</v>
      </c>
      <c r="T20" s="164"/>
      <c r="U20" s="21"/>
    </row>
    <row r="21" spans="1:21" ht="15" customHeight="1">
      <c r="A21" s="21"/>
      <c r="B21" s="168" t="s">
        <v>300</v>
      </c>
      <c r="C21" s="168"/>
      <c r="D21" s="168" t="s">
        <v>301</v>
      </c>
      <c r="E21" s="168"/>
      <c r="F21" s="168"/>
      <c r="G21" s="168"/>
      <c r="H21" s="169">
        <v>3767.56</v>
      </c>
      <c r="I21" s="169"/>
      <c r="J21" s="68"/>
      <c r="K21" s="169"/>
      <c r="L21" s="169"/>
      <c r="M21" s="68">
        <v>23666</v>
      </c>
      <c r="N21" s="169">
        <v>5765</v>
      </c>
      <c r="O21" s="169"/>
      <c r="P21" s="170">
        <f t="shared" si="0"/>
        <v>1.5301680663347099</v>
      </c>
      <c r="Q21" s="170"/>
      <c r="R21" s="170"/>
      <c r="S21" s="170">
        <f t="shared" si="1"/>
        <v>0.24359841122285134</v>
      </c>
      <c r="T21" s="170"/>
      <c r="U21" s="21"/>
    </row>
    <row r="22" spans="1:21" ht="15" customHeight="1">
      <c r="A22" s="21"/>
      <c r="B22" s="166" t="s">
        <v>302</v>
      </c>
      <c r="C22" s="166"/>
      <c r="D22" s="166" t="s">
        <v>303</v>
      </c>
      <c r="E22" s="166"/>
      <c r="F22" s="166"/>
      <c r="G22" s="166"/>
      <c r="H22" s="167">
        <v>3767.56</v>
      </c>
      <c r="I22" s="167"/>
      <c r="J22" s="69"/>
      <c r="K22" s="167"/>
      <c r="L22" s="167"/>
      <c r="M22" s="69">
        <v>23666</v>
      </c>
      <c r="N22" s="167">
        <v>5765</v>
      </c>
      <c r="O22" s="167"/>
      <c r="P22" s="164">
        <f t="shared" si="0"/>
        <v>1.5301680663347099</v>
      </c>
      <c r="Q22" s="164"/>
      <c r="R22" s="164"/>
      <c r="S22" s="164">
        <f t="shared" si="1"/>
        <v>0.24359841122285134</v>
      </c>
      <c r="T22" s="164"/>
      <c r="U22" s="21"/>
    </row>
    <row r="23" spans="1:21">
      <c r="A23" s="21"/>
      <c r="B23" s="168" t="s">
        <v>304</v>
      </c>
      <c r="C23" s="168"/>
      <c r="D23" s="168" t="s">
        <v>305</v>
      </c>
      <c r="E23" s="168"/>
      <c r="F23" s="168"/>
      <c r="G23" s="168"/>
      <c r="H23" s="169">
        <v>459835.23</v>
      </c>
      <c r="I23" s="169"/>
      <c r="J23" s="68"/>
      <c r="K23" s="169"/>
      <c r="L23" s="169"/>
      <c r="M23" s="68">
        <v>1353743.07</v>
      </c>
      <c r="N23" s="169">
        <v>612188.76</v>
      </c>
      <c r="O23" s="169"/>
      <c r="P23" s="170">
        <f t="shared" si="0"/>
        <v>1.3313220041883265</v>
      </c>
      <c r="Q23" s="170"/>
      <c r="R23" s="170"/>
      <c r="S23" s="170">
        <f t="shared" si="1"/>
        <v>0.45221931219193606</v>
      </c>
      <c r="T23" s="170"/>
      <c r="U23" s="21"/>
    </row>
    <row r="24" spans="1:21">
      <c r="A24" s="21"/>
      <c r="B24" s="166" t="s">
        <v>306</v>
      </c>
      <c r="C24" s="166"/>
      <c r="D24" s="166" t="s">
        <v>307</v>
      </c>
      <c r="E24" s="166"/>
      <c r="F24" s="166"/>
      <c r="G24" s="166"/>
      <c r="H24" s="167">
        <v>459835.23</v>
      </c>
      <c r="I24" s="167"/>
      <c r="J24" s="69"/>
      <c r="K24" s="167"/>
      <c r="L24" s="167"/>
      <c r="M24" s="69">
        <v>1258556.31</v>
      </c>
      <c r="N24" s="167">
        <v>593825.19999999995</v>
      </c>
      <c r="O24" s="167"/>
      <c r="P24" s="164">
        <f t="shared" si="0"/>
        <v>1.2913869170050323</v>
      </c>
      <c r="Q24" s="164"/>
      <c r="R24" s="164"/>
      <c r="S24" s="164">
        <f t="shared" si="1"/>
        <v>0.47183045786803129</v>
      </c>
      <c r="T24" s="164"/>
      <c r="U24" s="21"/>
    </row>
    <row r="25" spans="1:21" ht="15" customHeight="1">
      <c r="A25" s="21"/>
      <c r="B25" s="166" t="s">
        <v>308</v>
      </c>
      <c r="C25" s="166"/>
      <c r="D25" s="166" t="s">
        <v>309</v>
      </c>
      <c r="E25" s="166"/>
      <c r="F25" s="166"/>
      <c r="G25" s="166"/>
      <c r="H25" s="167">
        <v>0</v>
      </c>
      <c r="I25" s="167"/>
      <c r="J25" s="69"/>
      <c r="K25" s="167"/>
      <c r="L25" s="167"/>
      <c r="M25" s="69">
        <v>1725</v>
      </c>
      <c r="N25" s="167">
        <v>0</v>
      </c>
      <c r="O25" s="167"/>
      <c r="P25" s="164">
        <v>0</v>
      </c>
      <c r="Q25" s="164"/>
      <c r="R25" s="164"/>
      <c r="S25" s="164">
        <f t="shared" si="1"/>
        <v>0</v>
      </c>
      <c r="T25" s="164"/>
      <c r="U25" s="21"/>
    </row>
    <row r="26" spans="1:21" ht="15" customHeight="1">
      <c r="A26" s="21"/>
      <c r="B26" s="166" t="s">
        <v>310</v>
      </c>
      <c r="C26" s="166"/>
      <c r="D26" s="166" t="s">
        <v>311</v>
      </c>
      <c r="E26" s="166"/>
      <c r="F26" s="166"/>
      <c r="G26" s="166"/>
      <c r="H26" s="167">
        <v>0</v>
      </c>
      <c r="I26" s="167"/>
      <c r="J26" s="69"/>
      <c r="K26" s="167"/>
      <c r="L26" s="167"/>
      <c r="M26" s="69">
        <v>26545</v>
      </c>
      <c r="N26" s="167">
        <v>0</v>
      </c>
      <c r="O26" s="167"/>
      <c r="P26" s="164">
        <v>0</v>
      </c>
      <c r="Q26" s="164"/>
      <c r="R26" s="164"/>
      <c r="S26" s="164">
        <f t="shared" si="1"/>
        <v>0</v>
      </c>
      <c r="T26" s="164"/>
      <c r="U26" s="21"/>
    </row>
    <row r="27" spans="1:21" ht="15" customHeight="1">
      <c r="A27" s="21"/>
      <c r="B27" s="166" t="s">
        <v>312</v>
      </c>
      <c r="C27" s="166"/>
      <c r="D27" s="166" t="s">
        <v>313</v>
      </c>
      <c r="E27" s="166"/>
      <c r="F27" s="166"/>
      <c r="G27" s="166"/>
      <c r="H27" s="167">
        <v>0</v>
      </c>
      <c r="I27" s="167"/>
      <c r="J27" s="69"/>
      <c r="K27" s="167"/>
      <c r="L27" s="167"/>
      <c r="M27" s="69">
        <v>66755</v>
      </c>
      <c r="N27" s="167">
        <v>18363.560000000001</v>
      </c>
      <c r="O27" s="167"/>
      <c r="P27" s="164">
        <v>0</v>
      </c>
      <c r="Q27" s="164"/>
      <c r="R27" s="164"/>
      <c r="S27" s="164">
        <f t="shared" si="1"/>
        <v>0.2750889071979627</v>
      </c>
      <c r="T27" s="164"/>
      <c r="U27" s="21"/>
    </row>
    <row r="28" spans="1:21" ht="15" customHeight="1">
      <c r="A28" s="21"/>
      <c r="B28" s="166" t="s">
        <v>314</v>
      </c>
      <c r="C28" s="166"/>
      <c r="D28" s="166" t="s">
        <v>315</v>
      </c>
      <c r="E28" s="166"/>
      <c r="F28" s="166"/>
      <c r="G28" s="166"/>
      <c r="H28" s="167">
        <v>0</v>
      </c>
      <c r="I28" s="167"/>
      <c r="J28" s="69"/>
      <c r="K28" s="167"/>
      <c r="L28" s="167"/>
      <c r="M28" s="69">
        <v>161.76</v>
      </c>
      <c r="N28" s="167">
        <v>0</v>
      </c>
      <c r="O28" s="167"/>
      <c r="P28" s="164">
        <v>0</v>
      </c>
      <c r="Q28" s="164"/>
      <c r="R28" s="164"/>
      <c r="S28" s="164">
        <f t="shared" si="1"/>
        <v>0</v>
      </c>
      <c r="T28" s="164"/>
      <c r="U28" s="21"/>
    </row>
    <row r="29" spans="1:21" ht="15" customHeight="1">
      <c r="A29" s="21"/>
      <c r="B29" s="168" t="s">
        <v>316</v>
      </c>
      <c r="C29" s="168"/>
      <c r="D29" s="168" t="s">
        <v>317</v>
      </c>
      <c r="E29" s="168"/>
      <c r="F29" s="168"/>
      <c r="G29" s="168"/>
      <c r="H29" s="169">
        <v>1056</v>
      </c>
      <c r="I29" s="169"/>
      <c r="J29" s="68"/>
      <c r="K29" s="169"/>
      <c r="L29" s="169"/>
      <c r="M29" s="68">
        <v>8626.44</v>
      </c>
      <c r="N29" s="169">
        <v>605</v>
      </c>
      <c r="O29" s="169"/>
      <c r="P29" s="170">
        <f t="shared" si="0"/>
        <v>0.57291666666666663</v>
      </c>
      <c r="Q29" s="170"/>
      <c r="R29" s="170"/>
      <c r="S29" s="170">
        <f t="shared" si="1"/>
        <v>7.0133218338039788E-2</v>
      </c>
      <c r="T29" s="170"/>
      <c r="U29" s="21"/>
    </row>
    <row r="30" spans="1:21" ht="15" customHeight="1">
      <c r="A30" s="21"/>
      <c r="B30" s="166" t="s">
        <v>318</v>
      </c>
      <c r="C30" s="166"/>
      <c r="D30" s="166" t="s">
        <v>317</v>
      </c>
      <c r="E30" s="166"/>
      <c r="F30" s="166"/>
      <c r="G30" s="166"/>
      <c r="H30" s="167">
        <v>1056</v>
      </c>
      <c r="I30" s="167"/>
      <c r="J30" s="69"/>
      <c r="K30" s="167"/>
      <c r="L30" s="167"/>
      <c r="M30" s="69">
        <v>5626.44</v>
      </c>
      <c r="N30" s="167">
        <v>605</v>
      </c>
      <c r="O30" s="167"/>
      <c r="P30" s="164">
        <f t="shared" si="0"/>
        <v>0.57291666666666663</v>
      </c>
      <c r="Q30" s="164"/>
      <c r="R30" s="164"/>
      <c r="S30" s="164">
        <f t="shared" si="1"/>
        <v>0.10752802838029021</v>
      </c>
      <c r="T30" s="164"/>
      <c r="U30" s="21"/>
    </row>
    <row r="31" spans="1:21" s="34" customFormat="1" ht="15" customHeight="1">
      <c r="A31" s="21"/>
      <c r="B31" s="35"/>
      <c r="C31" s="35" t="s">
        <v>340</v>
      </c>
      <c r="D31" s="35"/>
      <c r="E31" s="35" t="s">
        <v>341</v>
      </c>
      <c r="F31" s="35"/>
      <c r="G31" s="35"/>
      <c r="H31" s="69"/>
      <c r="I31" s="69">
        <v>0</v>
      </c>
      <c r="J31" s="69"/>
      <c r="K31" s="69"/>
      <c r="L31" s="69"/>
      <c r="M31" s="69">
        <v>3000</v>
      </c>
      <c r="N31" s="69"/>
      <c r="O31" s="69">
        <v>0</v>
      </c>
      <c r="P31" s="164">
        <v>0</v>
      </c>
      <c r="Q31" s="164"/>
      <c r="R31" s="164"/>
      <c r="S31" s="164">
        <f t="shared" si="1"/>
        <v>0</v>
      </c>
      <c r="T31" s="164"/>
      <c r="U31" s="21"/>
    </row>
    <row r="32" spans="1:21" ht="15" thickBot="1">
      <c r="A32" s="21"/>
      <c r="B32" s="21"/>
      <c r="C32" s="36"/>
      <c r="D32" s="36"/>
      <c r="E32" s="21"/>
      <c r="F32" s="21"/>
      <c r="G32" s="21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21"/>
    </row>
    <row r="33" spans="1:21" ht="0.9" customHeight="1">
      <c r="A33" s="21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21"/>
    </row>
    <row r="34" spans="1:21" ht="12" customHeight="1">
      <c r="A34" s="21"/>
      <c r="B34" s="140"/>
      <c r="C34" s="140"/>
      <c r="D34" s="140"/>
      <c r="E34" s="21"/>
      <c r="F34" s="21"/>
      <c r="G34" s="165"/>
      <c r="H34" s="165"/>
      <c r="I34" s="163"/>
      <c r="J34" s="163"/>
      <c r="K34" s="163"/>
      <c r="L34" s="59"/>
      <c r="M34" s="59"/>
      <c r="N34" s="141"/>
      <c r="O34" s="141"/>
      <c r="P34" s="141"/>
      <c r="Q34" s="141"/>
      <c r="R34" s="141"/>
      <c r="S34" s="141"/>
      <c r="T34" s="59"/>
      <c r="U34" s="21"/>
    </row>
    <row r="35" spans="1:21" ht="33" customHeight="1">
      <c r="A35" s="21"/>
      <c r="B35" s="21"/>
      <c r="C35" s="21"/>
      <c r="D35" s="21"/>
      <c r="E35" s="21"/>
      <c r="F35" s="21"/>
      <c r="G35" s="21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21"/>
    </row>
    <row r="36" spans="1:21" ht="20.100000000000001" customHeight="1">
      <c r="A36" s="21"/>
      <c r="B36" s="21"/>
      <c r="C36" s="21"/>
      <c r="D36" s="21"/>
      <c r="E36" s="21"/>
      <c r="F36" s="21"/>
      <c r="G36" s="21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21"/>
    </row>
    <row r="37" spans="1:21" ht="12" customHeight="1">
      <c r="A37" s="21"/>
      <c r="B37" s="162"/>
      <c r="C37" s="162"/>
      <c r="D37" s="162"/>
      <c r="E37" s="162"/>
      <c r="F37" s="21"/>
      <c r="G37" s="21"/>
      <c r="H37" s="59"/>
      <c r="I37" s="59"/>
      <c r="J37" s="59"/>
      <c r="K37" s="59"/>
      <c r="L37" s="59"/>
      <c r="M37" s="59"/>
      <c r="N37" s="59"/>
      <c r="O37" s="141"/>
      <c r="P37" s="141"/>
      <c r="Q37" s="59"/>
      <c r="R37" s="163"/>
      <c r="S37" s="163"/>
      <c r="T37" s="163"/>
      <c r="U37" s="21"/>
    </row>
    <row r="38" spans="1:21" ht="12" customHeight="1">
      <c r="A38" s="21"/>
      <c r="B38" s="140"/>
      <c r="C38" s="140"/>
      <c r="D38" s="140"/>
      <c r="E38" s="140"/>
      <c r="F38" s="21"/>
      <c r="G38" s="21"/>
      <c r="H38" s="59"/>
      <c r="I38" s="59"/>
      <c r="J38" s="59"/>
      <c r="K38" s="59"/>
      <c r="L38" s="59"/>
      <c r="M38" s="59"/>
      <c r="N38" s="59"/>
      <c r="O38" s="141"/>
      <c r="P38" s="141"/>
      <c r="Q38" s="59"/>
      <c r="R38" s="163"/>
      <c r="S38" s="163"/>
      <c r="T38" s="163"/>
      <c r="U38" s="21"/>
    </row>
    <row r="39" spans="1:21" ht="15.6">
      <c r="A39" s="21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21"/>
    </row>
    <row r="40" spans="1:21" ht="3" customHeight="1">
      <c r="A40" s="21"/>
      <c r="B40" s="21"/>
      <c r="C40" s="21"/>
      <c r="D40" s="21"/>
      <c r="E40" s="21"/>
      <c r="F40" s="21"/>
      <c r="G40" s="21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21"/>
    </row>
    <row r="41" spans="1:21" ht="30.6">
      <c r="A41" s="21"/>
      <c r="B41" s="159" t="s">
        <v>169</v>
      </c>
      <c r="C41" s="159"/>
      <c r="D41" s="159" t="s">
        <v>227</v>
      </c>
      <c r="E41" s="159"/>
      <c r="F41" s="159"/>
      <c r="G41" s="159"/>
      <c r="H41" s="156" t="s">
        <v>331</v>
      </c>
      <c r="I41" s="156"/>
      <c r="J41" s="70" t="s">
        <v>327</v>
      </c>
      <c r="K41" s="156" t="s">
        <v>328</v>
      </c>
      <c r="L41" s="156"/>
      <c r="M41" s="70" t="s">
        <v>357</v>
      </c>
      <c r="N41" s="156" t="s">
        <v>330</v>
      </c>
      <c r="O41" s="156"/>
      <c r="P41" s="156" t="s">
        <v>171</v>
      </c>
      <c r="Q41" s="156"/>
      <c r="R41" s="156"/>
      <c r="S41" s="156" t="s">
        <v>172</v>
      </c>
      <c r="T41" s="156"/>
      <c r="U41" s="21"/>
    </row>
    <row r="42" spans="1:21" ht="0.9" customHeight="1" thickBot="1">
      <c r="A42" s="21"/>
      <c r="B42" s="21"/>
      <c r="C42" s="21"/>
      <c r="D42" s="21"/>
      <c r="E42" s="21"/>
      <c r="F42" s="21"/>
      <c r="G42" s="21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21"/>
    </row>
    <row r="43" spans="1:21" ht="0.9" customHeight="1">
      <c r="A43" s="21"/>
      <c r="B43" s="21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21"/>
    </row>
    <row r="44" spans="1:21">
      <c r="A44" s="21"/>
      <c r="B44" s="157"/>
      <c r="C44" s="157"/>
      <c r="D44" s="157" t="s">
        <v>228</v>
      </c>
      <c r="E44" s="157"/>
      <c r="F44" s="157"/>
      <c r="G44" s="157"/>
      <c r="H44" s="158">
        <v>549789.22</v>
      </c>
      <c r="I44" s="158"/>
      <c r="J44" s="60"/>
      <c r="K44" s="158"/>
      <c r="L44" s="158"/>
      <c r="M44" s="60">
        <v>1520289.51</v>
      </c>
      <c r="N44" s="158">
        <v>662626.99</v>
      </c>
      <c r="O44" s="158"/>
      <c r="P44" s="158">
        <f>N44/H44</f>
        <v>1.2052382365736456</v>
      </c>
      <c r="Q44" s="158"/>
      <c r="R44" s="158"/>
      <c r="S44" s="158">
        <f>N44/M44</f>
        <v>0.43585579301931776</v>
      </c>
      <c r="T44" s="158"/>
      <c r="U44" s="21"/>
    </row>
    <row r="45" spans="1:21">
      <c r="A45" s="21"/>
      <c r="B45" s="174" t="s">
        <v>292</v>
      </c>
      <c r="C45" s="174"/>
      <c r="D45" s="174" t="s">
        <v>293</v>
      </c>
      <c r="E45" s="174"/>
      <c r="F45" s="174"/>
      <c r="G45" s="174"/>
      <c r="H45" s="175">
        <v>549789.22</v>
      </c>
      <c r="I45" s="175"/>
      <c r="J45" s="67"/>
      <c r="K45" s="175"/>
      <c r="L45" s="175"/>
      <c r="M45" s="67">
        <v>1520289.51</v>
      </c>
      <c r="N45" s="176">
        <v>662626.99</v>
      </c>
      <c r="O45" s="176"/>
      <c r="P45" s="172">
        <f t="shared" ref="P45:P59" si="2">N45/H45</f>
        <v>1.2052382365736456</v>
      </c>
      <c r="Q45" s="172"/>
      <c r="R45" s="172"/>
      <c r="S45" s="172">
        <f t="shared" ref="S45:S60" si="3">N45/M45</f>
        <v>0.43585579301931776</v>
      </c>
      <c r="T45" s="172"/>
      <c r="U45" s="21"/>
    </row>
    <row r="46" spans="1:21" ht="15" customHeight="1">
      <c r="A46" s="21"/>
      <c r="B46" s="168" t="s">
        <v>294</v>
      </c>
      <c r="C46" s="168"/>
      <c r="D46" s="168" t="s">
        <v>295</v>
      </c>
      <c r="E46" s="168"/>
      <c r="F46" s="168"/>
      <c r="G46" s="168"/>
      <c r="H46" s="169">
        <v>46315.3</v>
      </c>
      <c r="I46" s="169"/>
      <c r="J46" s="68"/>
      <c r="K46" s="169"/>
      <c r="L46" s="169"/>
      <c r="M46" s="68">
        <v>134254</v>
      </c>
      <c r="N46" s="173">
        <v>47268.6</v>
      </c>
      <c r="O46" s="173"/>
      <c r="P46" s="170">
        <f t="shared" si="2"/>
        <v>1.0205828311594656</v>
      </c>
      <c r="Q46" s="170"/>
      <c r="R46" s="170"/>
      <c r="S46" s="170">
        <f t="shared" si="3"/>
        <v>0.35208336436903181</v>
      </c>
      <c r="T46" s="170"/>
      <c r="U46" s="21"/>
    </row>
    <row r="47" spans="1:21" ht="15" customHeight="1">
      <c r="A47" s="21"/>
      <c r="B47" s="166" t="s">
        <v>296</v>
      </c>
      <c r="C47" s="166"/>
      <c r="D47" s="166" t="s">
        <v>297</v>
      </c>
      <c r="E47" s="166"/>
      <c r="F47" s="166"/>
      <c r="G47" s="166"/>
      <c r="H47" s="167">
        <v>1458.16</v>
      </c>
      <c r="I47" s="167"/>
      <c r="J47" s="69"/>
      <c r="K47" s="167"/>
      <c r="L47" s="167"/>
      <c r="M47" s="69">
        <v>60754</v>
      </c>
      <c r="N47" s="171">
        <v>2053.3200000000002</v>
      </c>
      <c r="O47" s="171"/>
      <c r="P47" s="164">
        <f t="shared" si="2"/>
        <v>1.4081582268063861</v>
      </c>
      <c r="Q47" s="164"/>
      <c r="R47" s="164"/>
      <c r="S47" s="164">
        <f t="shared" si="3"/>
        <v>3.3797280837475727E-2</v>
      </c>
      <c r="T47" s="164"/>
      <c r="U47" s="21"/>
    </row>
    <row r="48" spans="1:21" ht="15" customHeight="1">
      <c r="A48" s="21"/>
      <c r="B48" s="166" t="s">
        <v>298</v>
      </c>
      <c r="C48" s="166"/>
      <c r="D48" s="166" t="s">
        <v>299</v>
      </c>
      <c r="E48" s="166"/>
      <c r="F48" s="166"/>
      <c r="G48" s="166"/>
      <c r="H48" s="167">
        <v>43857.14</v>
      </c>
      <c r="I48" s="167"/>
      <c r="J48" s="69"/>
      <c r="K48" s="167"/>
      <c r="L48" s="167"/>
      <c r="M48" s="69">
        <v>73500</v>
      </c>
      <c r="N48" s="167">
        <v>45215.28</v>
      </c>
      <c r="O48" s="167"/>
      <c r="P48" s="164">
        <f t="shared" si="2"/>
        <v>1.0309673635809358</v>
      </c>
      <c r="Q48" s="164"/>
      <c r="R48" s="164"/>
      <c r="S48" s="164">
        <f t="shared" si="3"/>
        <v>0.61517387755102038</v>
      </c>
      <c r="T48" s="164"/>
      <c r="U48" s="21"/>
    </row>
    <row r="49" spans="1:21" ht="15" customHeight="1">
      <c r="A49" s="21"/>
      <c r="B49" s="168" t="s">
        <v>300</v>
      </c>
      <c r="C49" s="168"/>
      <c r="D49" s="168" t="s">
        <v>301</v>
      </c>
      <c r="E49" s="168"/>
      <c r="F49" s="168"/>
      <c r="G49" s="168"/>
      <c r="H49" s="169">
        <v>4529.0600000000004</v>
      </c>
      <c r="I49" s="169"/>
      <c r="J49" s="68"/>
      <c r="K49" s="169"/>
      <c r="L49" s="169"/>
      <c r="M49" s="68">
        <v>23666</v>
      </c>
      <c r="N49" s="169">
        <v>2334.6799999999998</v>
      </c>
      <c r="O49" s="169"/>
      <c r="P49" s="170">
        <f t="shared" si="2"/>
        <v>0.5154888652391445</v>
      </c>
      <c r="Q49" s="170"/>
      <c r="R49" s="170"/>
      <c r="S49" s="170">
        <f t="shared" si="3"/>
        <v>9.8651229612101737E-2</v>
      </c>
      <c r="T49" s="170"/>
      <c r="U49" s="21"/>
    </row>
    <row r="50" spans="1:21" ht="15" customHeight="1">
      <c r="A50" s="21"/>
      <c r="B50" s="166" t="s">
        <v>302</v>
      </c>
      <c r="C50" s="166"/>
      <c r="D50" s="166" t="s">
        <v>303</v>
      </c>
      <c r="E50" s="166"/>
      <c r="F50" s="166"/>
      <c r="G50" s="166"/>
      <c r="H50" s="167">
        <v>4529.0600000000004</v>
      </c>
      <c r="I50" s="167"/>
      <c r="J50" s="69"/>
      <c r="K50" s="167"/>
      <c r="L50" s="167"/>
      <c r="M50" s="69">
        <v>23666</v>
      </c>
      <c r="N50" s="167">
        <v>2334.6799999999998</v>
      </c>
      <c r="O50" s="167"/>
      <c r="P50" s="164">
        <f t="shared" si="2"/>
        <v>0.5154888652391445</v>
      </c>
      <c r="Q50" s="164"/>
      <c r="R50" s="164"/>
      <c r="S50" s="164">
        <f t="shared" si="3"/>
        <v>9.8651229612101737E-2</v>
      </c>
      <c r="T50" s="164"/>
      <c r="U50" s="21"/>
    </row>
    <row r="51" spans="1:21">
      <c r="A51" s="21"/>
      <c r="B51" s="168" t="s">
        <v>304</v>
      </c>
      <c r="C51" s="168"/>
      <c r="D51" s="168" t="s">
        <v>305</v>
      </c>
      <c r="E51" s="168"/>
      <c r="F51" s="168"/>
      <c r="G51" s="168"/>
      <c r="H51" s="169">
        <v>484745.06</v>
      </c>
      <c r="I51" s="169"/>
      <c r="J51" s="68"/>
      <c r="K51" s="169"/>
      <c r="L51" s="169"/>
      <c r="M51" s="68">
        <v>1353743.07</v>
      </c>
      <c r="N51" s="169">
        <v>612548.22</v>
      </c>
      <c r="O51" s="169"/>
      <c r="P51" s="170">
        <f t="shared" si="2"/>
        <v>1.2636502577251638</v>
      </c>
      <c r="Q51" s="170"/>
      <c r="R51" s="170"/>
      <c r="S51" s="170">
        <f t="shared" si="3"/>
        <v>0.45248484263708916</v>
      </c>
      <c r="T51" s="170"/>
      <c r="U51" s="21"/>
    </row>
    <row r="52" spans="1:21">
      <c r="A52" s="21"/>
      <c r="B52" s="166" t="s">
        <v>306</v>
      </c>
      <c r="C52" s="166"/>
      <c r="D52" s="166" t="s">
        <v>307</v>
      </c>
      <c r="E52" s="166"/>
      <c r="F52" s="166"/>
      <c r="G52" s="166"/>
      <c r="H52" s="167">
        <v>462484.01</v>
      </c>
      <c r="I52" s="167"/>
      <c r="J52" s="69"/>
      <c r="K52" s="167"/>
      <c r="L52" s="167"/>
      <c r="M52" s="69">
        <v>1258556.31</v>
      </c>
      <c r="N52" s="167">
        <v>595144.07999999996</v>
      </c>
      <c r="O52" s="167"/>
      <c r="P52" s="164">
        <f t="shared" si="2"/>
        <v>1.2868425007818107</v>
      </c>
      <c r="Q52" s="164"/>
      <c r="R52" s="164"/>
      <c r="S52" s="164">
        <f t="shared" si="3"/>
        <v>0.47287838873097376</v>
      </c>
      <c r="T52" s="164"/>
      <c r="U52" s="21"/>
    </row>
    <row r="53" spans="1:21" ht="15" customHeight="1">
      <c r="A53" s="21"/>
      <c r="B53" s="166" t="s">
        <v>308</v>
      </c>
      <c r="C53" s="166"/>
      <c r="D53" s="166" t="s">
        <v>309</v>
      </c>
      <c r="E53" s="166"/>
      <c r="F53" s="166"/>
      <c r="G53" s="166"/>
      <c r="H53" s="167">
        <v>0</v>
      </c>
      <c r="I53" s="167"/>
      <c r="J53" s="69"/>
      <c r="K53" s="167"/>
      <c r="L53" s="167"/>
      <c r="M53" s="69">
        <v>1725</v>
      </c>
      <c r="N53" s="167">
        <v>0</v>
      </c>
      <c r="O53" s="167"/>
      <c r="P53" s="164">
        <v>0</v>
      </c>
      <c r="Q53" s="164"/>
      <c r="R53" s="164"/>
      <c r="S53" s="164">
        <f t="shared" si="3"/>
        <v>0</v>
      </c>
      <c r="T53" s="164"/>
      <c r="U53" s="21"/>
    </row>
    <row r="54" spans="1:21" ht="15" customHeight="1">
      <c r="A54" s="21"/>
      <c r="B54" s="166" t="s">
        <v>310</v>
      </c>
      <c r="C54" s="166"/>
      <c r="D54" s="166" t="s">
        <v>311</v>
      </c>
      <c r="E54" s="166"/>
      <c r="F54" s="166"/>
      <c r="G54" s="166"/>
      <c r="H54" s="167">
        <v>0</v>
      </c>
      <c r="I54" s="167"/>
      <c r="J54" s="69"/>
      <c r="K54" s="167"/>
      <c r="L54" s="167"/>
      <c r="M54" s="69">
        <v>26545</v>
      </c>
      <c r="N54" s="167">
        <v>0</v>
      </c>
      <c r="O54" s="167"/>
      <c r="P54" s="164">
        <v>0</v>
      </c>
      <c r="Q54" s="164"/>
      <c r="R54" s="164"/>
      <c r="S54" s="164">
        <f t="shared" si="3"/>
        <v>0</v>
      </c>
      <c r="T54" s="164"/>
      <c r="U54" s="21"/>
    </row>
    <row r="55" spans="1:21" ht="15" customHeight="1">
      <c r="A55" s="21"/>
      <c r="B55" s="166" t="s">
        <v>319</v>
      </c>
      <c r="C55" s="166"/>
      <c r="D55" s="166" t="s">
        <v>320</v>
      </c>
      <c r="E55" s="166"/>
      <c r="F55" s="166"/>
      <c r="G55" s="166"/>
      <c r="H55" s="167">
        <v>0</v>
      </c>
      <c r="I55" s="167"/>
      <c r="J55" s="69"/>
      <c r="K55" s="167"/>
      <c r="L55" s="167"/>
      <c r="M55" s="69">
        <v>0</v>
      </c>
      <c r="N55" s="167">
        <v>0</v>
      </c>
      <c r="O55" s="167"/>
      <c r="P55" s="164">
        <v>0</v>
      </c>
      <c r="Q55" s="164"/>
      <c r="R55" s="164"/>
      <c r="S55" s="164">
        <v>0</v>
      </c>
      <c r="T55" s="164"/>
      <c r="U55" s="21"/>
    </row>
    <row r="56" spans="1:21" ht="15" customHeight="1">
      <c r="A56" s="21"/>
      <c r="B56" s="166" t="s">
        <v>312</v>
      </c>
      <c r="C56" s="166"/>
      <c r="D56" s="166" t="s">
        <v>313</v>
      </c>
      <c r="E56" s="166"/>
      <c r="F56" s="166"/>
      <c r="G56" s="166"/>
      <c r="H56" s="167">
        <v>22204.84</v>
      </c>
      <c r="I56" s="167"/>
      <c r="J56" s="69"/>
      <c r="K56" s="167"/>
      <c r="L56" s="167"/>
      <c r="M56" s="69">
        <v>66755</v>
      </c>
      <c r="N56" s="167">
        <v>17404.14</v>
      </c>
      <c r="O56" s="167"/>
      <c r="P56" s="164">
        <f t="shared" si="2"/>
        <v>0.78379938788120063</v>
      </c>
      <c r="Q56" s="164"/>
      <c r="R56" s="164"/>
      <c r="S56" s="164">
        <f t="shared" si="3"/>
        <v>0.26071665043816944</v>
      </c>
      <c r="T56" s="164"/>
      <c r="U56" s="21"/>
    </row>
    <row r="57" spans="1:21" ht="15" customHeight="1">
      <c r="A57" s="21"/>
      <c r="B57" s="166" t="s">
        <v>314</v>
      </c>
      <c r="C57" s="166"/>
      <c r="D57" s="166" t="s">
        <v>315</v>
      </c>
      <c r="E57" s="166"/>
      <c r="F57" s="166"/>
      <c r="G57" s="166"/>
      <c r="H57" s="167">
        <v>56.21</v>
      </c>
      <c r="I57" s="167"/>
      <c r="J57" s="69"/>
      <c r="K57" s="167"/>
      <c r="L57" s="167"/>
      <c r="M57" s="69">
        <v>161.76</v>
      </c>
      <c r="N57" s="167">
        <v>0</v>
      </c>
      <c r="O57" s="167"/>
      <c r="P57" s="164">
        <f t="shared" si="2"/>
        <v>0</v>
      </c>
      <c r="Q57" s="164"/>
      <c r="R57" s="164"/>
      <c r="S57" s="164">
        <f t="shared" si="3"/>
        <v>0</v>
      </c>
      <c r="T57" s="164"/>
      <c r="U57" s="21"/>
    </row>
    <row r="58" spans="1:21" ht="15" customHeight="1">
      <c r="A58" s="21"/>
      <c r="B58" s="168" t="s">
        <v>316</v>
      </c>
      <c r="C58" s="168"/>
      <c r="D58" s="168" t="s">
        <v>317</v>
      </c>
      <c r="E58" s="168"/>
      <c r="F58" s="168"/>
      <c r="G58" s="168"/>
      <c r="H58" s="169">
        <v>1463.04</v>
      </c>
      <c r="I58" s="169"/>
      <c r="J58" s="68"/>
      <c r="K58" s="169"/>
      <c r="L58" s="169"/>
      <c r="M58" s="68">
        <v>8626.44</v>
      </c>
      <c r="N58" s="169">
        <v>475.49</v>
      </c>
      <c r="O58" s="169"/>
      <c r="P58" s="170">
        <f t="shared" si="2"/>
        <v>0.32500136701662291</v>
      </c>
      <c r="Q58" s="170"/>
      <c r="R58" s="170"/>
      <c r="S58" s="170">
        <f t="shared" si="3"/>
        <v>5.5120072706701717E-2</v>
      </c>
      <c r="T58" s="170"/>
      <c r="U58" s="21"/>
    </row>
    <row r="59" spans="1:21" ht="15" customHeight="1">
      <c r="A59" s="21"/>
      <c r="B59" s="166" t="s">
        <v>318</v>
      </c>
      <c r="C59" s="166"/>
      <c r="D59" s="166" t="s">
        <v>317</v>
      </c>
      <c r="E59" s="166"/>
      <c r="F59" s="166"/>
      <c r="G59" s="166"/>
      <c r="H59" s="167">
        <v>1463.04</v>
      </c>
      <c r="I59" s="167"/>
      <c r="J59" s="69"/>
      <c r="K59" s="167"/>
      <c r="L59" s="167"/>
      <c r="M59" s="69">
        <v>5626.44</v>
      </c>
      <c r="N59" s="167">
        <v>475.49</v>
      </c>
      <c r="O59" s="167"/>
      <c r="P59" s="164">
        <f t="shared" si="2"/>
        <v>0.32500136701662291</v>
      </c>
      <c r="Q59" s="164"/>
      <c r="R59" s="164"/>
      <c r="S59" s="164">
        <f t="shared" si="3"/>
        <v>8.4509921015775522E-2</v>
      </c>
      <c r="T59" s="164"/>
      <c r="U59" s="21"/>
    </row>
    <row r="60" spans="1:21" s="34" customFormat="1" ht="15" customHeight="1">
      <c r="A60" s="21"/>
      <c r="B60" s="35"/>
      <c r="C60" s="35" t="s">
        <v>338</v>
      </c>
      <c r="D60" s="35"/>
      <c r="E60" s="35" t="s">
        <v>339</v>
      </c>
      <c r="F60" s="35"/>
      <c r="G60" s="35"/>
      <c r="H60" s="167">
        <v>0</v>
      </c>
      <c r="I60" s="167"/>
      <c r="J60" s="69"/>
      <c r="K60" s="69"/>
      <c r="L60" s="69"/>
      <c r="M60" s="69">
        <v>3000</v>
      </c>
      <c r="N60" s="69"/>
      <c r="O60" s="69">
        <v>0</v>
      </c>
      <c r="P60" s="164">
        <v>0</v>
      </c>
      <c r="Q60" s="164"/>
      <c r="R60" s="164"/>
      <c r="S60" s="164">
        <f t="shared" si="3"/>
        <v>0</v>
      </c>
      <c r="T60" s="164"/>
      <c r="U60" s="21"/>
    </row>
    <row r="61" spans="1:21" ht="15" thickBot="1">
      <c r="A61" s="21"/>
      <c r="B61" s="21"/>
      <c r="C61" s="21"/>
      <c r="D61" s="21"/>
      <c r="E61" s="21"/>
      <c r="F61" s="21"/>
      <c r="G61" s="21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21"/>
    </row>
    <row r="62" spans="1:21" ht="0.9" customHeight="1">
      <c r="A62" s="21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21"/>
    </row>
    <row r="63" spans="1:21" ht="12" customHeight="1">
      <c r="A63" s="21"/>
      <c r="B63" s="140"/>
      <c r="C63" s="140"/>
      <c r="D63" s="140"/>
      <c r="E63" s="21"/>
      <c r="F63" s="21"/>
      <c r="G63" s="165"/>
      <c r="H63" s="165"/>
      <c r="I63" s="163"/>
      <c r="J63" s="163"/>
      <c r="K63" s="163"/>
      <c r="L63" s="59"/>
      <c r="M63" s="59"/>
      <c r="N63" s="141"/>
      <c r="O63" s="141"/>
      <c r="P63" s="141"/>
      <c r="Q63" s="141"/>
      <c r="R63" s="141"/>
      <c r="S63" s="141"/>
      <c r="T63" s="59"/>
      <c r="U63" s="21"/>
    </row>
    <row r="64" spans="1:21" ht="33" customHeight="1">
      <c r="A64" s="21"/>
      <c r="B64" s="21"/>
      <c r="C64" s="21"/>
      <c r="D64" s="21"/>
      <c r="E64" s="21"/>
      <c r="F64" s="21"/>
      <c r="G64" s="21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21"/>
    </row>
  </sheetData>
  <mergeCells count="267">
    <mergeCell ref="B2:E2"/>
    <mergeCell ref="O2:P2"/>
    <mergeCell ref="R2:T2"/>
    <mergeCell ref="B3:E3"/>
    <mergeCell ref="O3:P3"/>
    <mergeCell ref="R3:T3"/>
    <mergeCell ref="A4:U4"/>
    <mergeCell ref="B5:E5"/>
    <mergeCell ref="B8:T8"/>
    <mergeCell ref="B9:T9"/>
    <mergeCell ref="B11:C12"/>
    <mergeCell ref="D11:G11"/>
    <mergeCell ref="H11:I12"/>
    <mergeCell ref="J11:J12"/>
    <mergeCell ref="K11:L12"/>
    <mergeCell ref="M11:M12"/>
    <mergeCell ref="S16:T16"/>
    <mergeCell ref="B17:C17"/>
    <mergeCell ref="D17:G17"/>
    <mergeCell ref="H17:I17"/>
    <mergeCell ref="K17:L17"/>
    <mergeCell ref="N17:O17"/>
    <mergeCell ref="P17:R17"/>
    <mergeCell ref="S17:T17"/>
    <mergeCell ref="N11:O12"/>
    <mergeCell ref="P11:R12"/>
    <mergeCell ref="S11:T12"/>
    <mergeCell ref="C14:T14"/>
    <mergeCell ref="B16:C16"/>
    <mergeCell ref="D16:G16"/>
    <mergeCell ref="H16:I16"/>
    <mergeCell ref="K16:L16"/>
    <mergeCell ref="N16:O16"/>
    <mergeCell ref="P16:R16"/>
    <mergeCell ref="S18:T18"/>
    <mergeCell ref="B19:C19"/>
    <mergeCell ref="D19:G19"/>
    <mergeCell ref="H19:I19"/>
    <mergeCell ref="K19:L19"/>
    <mergeCell ref="N19:O19"/>
    <mergeCell ref="P19:R19"/>
    <mergeCell ref="S19:T19"/>
    <mergeCell ref="B18:C18"/>
    <mergeCell ref="D18:G18"/>
    <mergeCell ref="H18:I18"/>
    <mergeCell ref="K18:L18"/>
    <mergeCell ref="N18:O18"/>
    <mergeCell ref="P18:R18"/>
    <mergeCell ref="S20:T20"/>
    <mergeCell ref="B21:C21"/>
    <mergeCell ref="D21:G21"/>
    <mergeCell ref="H21:I21"/>
    <mergeCell ref="K21:L21"/>
    <mergeCell ref="N21:O21"/>
    <mergeCell ref="P21:R21"/>
    <mergeCell ref="S21:T21"/>
    <mergeCell ref="B20:C20"/>
    <mergeCell ref="D20:G20"/>
    <mergeCell ref="H20:I20"/>
    <mergeCell ref="K20:L20"/>
    <mergeCell ref="N20:O20"/>
    <mergeCell ref="P20:R20"/>
    <mergeCell ref="S22:T22"/>
    <mergeCell ref="B23:C23"/>
    <mergeCell ref="D23:G23"/>
    <mergeCell ref="H23:I23"/>
    <mergeCell ref="K23:L23"/>
    <mergeCell ref="N23:O23"/>
    <mergeCell ref="P23:R23"/>
    <mergeCell ref="S23:T23"/>
    <mergeCell ref="B22:C22"/>
    <mergeCell ref="D22:G22"/>
    <mergeCell ref="H22:I22"/>
    <mergeCell ref="K22:L22"/>
    <mergeCell ref="N22:O22"/>
    <mergeCell ref="P22:R22"/>
    <mergeCell ref="S24:T24"/>
    <mergeCell ref="B25:C25"/>
    <mergeCell ref="D25:G25"/>
    <mergeCell ref="H25:I25"/>
    <mergeCell ref="K25:L25"/>
    <mergeCell ref="N25:O25"/>
    <mergeCell ref="P25:R25"/>
    <mergeCell ref="S25:T25"/>
    <mergeCell ref="B24:C24"/>
    <mergeCell ref="D24:G24"/>
    <mergeCell ref="H24:I24"/>
    <mergeCell ref="K24:L24"/>
    <mergeCell ref="N24:O24"/>
    <mergeCell ref="P24:R24"/>
    <mergeCell ref="S26:T26"/>
    <mergeCell ref="B27:C27"/>
    <mergeCell ref="D27:G27"/>
    <mergeCell ref="H27:I27"/>
    <mergeCell ref="K27:L27"/>
    <mergeCell ref="N27:O27"/>
    <mergeCell ref="P27:R27"/>
    <mergeCell ref="S27:T27"/>
    <mergeCell ref="B26:C26"/>
    <mergeCell ref="D26:G26"/>
    <mergeCell ref="H26:I26"/>
    <mergeCell ref="K26:L26"/>
    <mergeCell ref="N26:O26"/>
    <mergeCell ref="P26:R26"/>
    <mergeCell ref="S28:T28"/>
    <mergeCell ref="B29:C29"/>
    <mergeCell ref="D29:G29"/>
    <mergeCell ref="H29:I29"/>
    <mergeCell ref="K29:L29"/>
    <mergeCell ref="N29:O29"/>
    <mergeCell ref="P29:R29"/>
    <mergeCell ref="S29:T29"/>
    <mergeCell ref="B28:C28"/>
    <mergeCell ref="D28:G28"/>
    <mergeCell ref="H28:I28"/>
    <mergeCell ref="K28:L28"/>
    <mergeCell ref="N28:O28"/>
    <mergeCell ref="P28:R28"/>
    <mergeCell ref="B37:E37"/>
    <mergeCell ref="O37:P37"/>
    <mergeCell ref="R37:T37"/>
    <mergeCell ref="B38:E38"/>
    <mergeCell ref="O38:P38"/>
    <mergeCell ref="R38:T38"/>
    <mergeCell ref="S30:T30"/>
    <mergeCell ref="B33:T33"/>
    <mergeCell ref="B34:D34"/>
    <mergeCell ref="G34:H34"/>
    <mergeCell ref="I34:K34"/>
    <mergeCell ref="N34:S34"/>
    <mergeCell ref="B30:C30"/>
    <mergeCell ref="D30:G30"/>
    <mergeCell ref="H30:I30"/>
    <mergeCell ref="K30:L30"/>
    <mergeCell ref="N30:O30"/>
    <mergeCell ref="P30:R30"/>
    <mergeCell ref="P31:R31"/>
    <mergeCell ref="S31:T31"/>
    <mergeCell ref="C43:T43"/>
    <mergeCell ref="B44:C44"/>
    <mergeCell ref="D44:G44"/>
    <mergeCell ref="H44:I44"/>
    <mergeCell ref="K44:L44"/>
    <mergeCell ref="N44:O44"/>
    <mergeCell ref="P44:R44"/>
    <mergeCell ref="S44:T44"/>
    <mergeCell ref="B39:T39"/>
    <mergeCell ref="B41:C41"/>
    <mergeCell ref="D41:G41"/>
    <mergeCell ref="H41:I41"/>
    <mergeCell ref="K41:L41"/>
    <mergeCell ref="N41:O41"/>
    <mergeCell ref="P41:R41"/>
    <mergeCell ref="S41:T41"/>
    <mergeCell ref="S45:T45"/>
    <mergeCell ref="B46:C46"/>
    <mergeCell ref="D46:G46"/>
    <mergeCell ref="H46:I46"/>
    <mergeCell ref="K46:L46"/>
    <mergeCell ref="N46:O46"/>
    <mergeCell ref="P46:R46"/>
    <mergeCell ref="S46:T46"/>
    <mergeCell ref="B45:C45"/>
    <mergeCell ref="D45:G45"/>
    <mergeCell ref="H45:I45"/>
    <mergeCell ref="K45:L45"/>
    <mergeCell ref="N45:O45"/>
    <mergeCell ref="P45:R45"/>
    <mergeCell ref="S47:T47"/>
    <mergeCell ref="B48:C48"/>
    <mergeCell ref="D48:G48"/>
    <mergeCell ref="H48:I48"/>
    <mergeCell ref="K48:L48"/>
    <mergeCell ref="N48:O48"/>
    <mergeCell ref="P48:R48"/>
    <mergeCell ref="S48:T48"/>
    <mergeCell ref="B47:C47"/>
    <mergeCell ref="D47:G47"/>
    <mergeCell ref="H47:I47"/>
    <mergeCell ref="K47:L47"/>
    <mergeCell ref="N47:O47"/>
    <mergeCell ref="P47:R47"/>
    <mergeCell ref="S49:T49"/>
    <mergeCell ref="B50:C50"/>
    <mergeCell ref="D50:G50"/>
    <mergeCell ref="H50:I50"/>
    <mergeCell ref="K50:L50"/>
    <mergeCell ref="N50:O50"/>
    <mergeCell ref="P50:R50"/>
    <mergeCell ref="S50:T50"/>
    <mergeCell ref="B49:C49"/>
    <mergeCell ref="D49:G49"/>
    <mergeCell ref="H49:I49"/>
    <mergeCell ref="K49:L49"/>
    <mergeCell ref="N49:O49"/>
    <mergeCell ref="P49:R49"/>
    <mergeCell ref="S51:T51"/>
    <mergeCell ref="B52:C52"/>
    <mergeCell ref="D52:G52"/>
    <mergeCell ref="H52:I52"/>
    <mergeCell ref="K52:L52"/>
    <mergeCell ref="N52:O52"/>
    <mergeCell ref="P52:R52"/>
    <mergeCell ref="S52:T52"/>
    <mergeCell ref="B51:C51"/>
    <mergeCell ref="D51:G51"/>
    <mergeCell ref="H51:I51"/>
    <mergeCell ref="K51:L51"/>
    <mergeCell ref="N51:O51"/>
    <mergeCell ref="P51:R51"/>
    <mergeCell ref="S53:T53"/>
    <mergeCell ref="B54:C54"/>
    <mergeCell ref="D54:G54"/>
    <mergeCell ref="H54:I54"/>
    <mergeCell ref="K54:L54"/>
    <mergeCell ref="N54:O54"/>
    <mergeCell ref="P54:R54"/>
    <mergeCell ref="S54:T54"/>
    <mergeCell ref="B53:C53"/>
    <mergeCell ref="D53:G53"/>
    <mergeCell ref="H53:I53"/>
    <mergeCell ref="K53:L53"/>
    <mergeCell ref="N53:O53"/>
    <mergeCell ref="P53:R53"/>
    <mergeCell ref="S55:T55"/>
    <mergeCell ref="B56:C56"/>
    <mergeCell ref="D56:G56"/>
    <mergeCell ref="H56:I56"/>
    <mergeCell ref="K56:L56"/>
    <mergeCell ref="N56:O56"/>
    <mergeCell ref="P56:R56"/>
    <mergeCell ref="S56:T56"/>
    <mergeCell ref="B55:C55"/>
    <mergeCell ref="D55:G55"/>
    <mergeCell ref="H55:I55"/>
    <mergeCell ref="K55:L55"/>
    <mergeCell ref="N55:O55"/>
    <mergeCell ref="P55:R55"/>
    <mergeCell ref="S57:T57"/>
    <mergeCell ref="B58:C58"/>
    <mergeCell ref="D58:G58"/>
    <mergeCell ref="H58:I58"/>
    <mergeCell ref="K58:L58"/>
    <mergeCell ref="N58:O58"/>
    <mergeCell ref="P58:R58"/>
    <mergeCell ref="S58:T58"/>
    <mergeCell ref="B57:C57"/>
    <mergeCell ref="D57:G57"/>
    <mergeCell ref="H57:I57"/>
    <mergeCell ref="K57:L57"/>
    <mergeCell ref="N57:O57"/>
    <mergeCell ref="P57:R57"/>
    <mergeCell ref="S59:T59"/>
    <mergeCell ref="B62:T62"/>
    <mergeCell ref="B63:D63"/>
    <mergeCell ref="G63:H63"/>
    <mergeCell ref="I63:K63"/>
    <mergeCell ref="N63:S63"/>
    <mergeCell ref="B59:C59"/>
    <mergeCell ref="D59:G59"/>
    <mergeCell ref="H59:I59"/>
    <mergeCell ref="K59:L59"/>
    <mergeCell ref="N59:O59"/>
    <mergeCell ref="P59:R59"/>
    <mergeCell ref="P60:R60"/>
    <mergeCell ref="S60:T60"/>
    <mergeCell ref="H60:I60"/>
  </mergeCells>
  <pageMargins left="0.7" right="0.7" top="0.75" bottom="0.75" header="0.3" footer="0.3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8"/>
  <sheetViews>
    <sheetView workbookViewId="0">
      <selection activeCell="M13" sqref="M13"/>
    </sheetView>
  </sheetViews>
  <sheetFormatPr defaultRowHeight="14.4"/>
  <cols>
    <col min="1" max="1" width="3.33203125" customWidth="1"/>
    <col min="2" max="2" width="0.109375" customWidth="1"/>
    <col min="3" max="3" width="13.109375" customWidth="1"/>
    <col min="4" max="4" width="1.6640625" customWidth="1"/>
    <col min="5" max="5" width="22" customWidth="1"/>
    <col min="6" max="6" width="6.109375" customWidth="1"/>
    <col min="7" max="7" width="17.88671875" customWidth="1"/>
    <col min="8" max="8" width="3.109375" style="46" customWidth="1"/>
    <col min="9" max="9" width="8.44140625" style="46" customWidth="1"/>
    <col min="10" max="10" width="11.6640625" style="46" customWidth="1"/>
    <col min="11" max="11" width="0.88671875" style="46" customWidth="1"/>
    <col min="12" max="12" width="10.88671875" style="46" customWidth="1"/>
    <col min="13" max="13" width="11.6640625" style="46" customWidth="1"/>
    <col min="14" max="14" width="4.88671875" style="46" customWidth="1"/>
    <col min="15" max="15" width="6.88671875" style="46" customWidth="1"/>
    <col min="16" max="16" width="4.88671875" style="46" customWidth="1"/>
    <col min="17" max="17" width="0.33203125" style="46" customWidth="1"/>
    <col min="18" max="18" width="11" style="46" customWidth="1"/>
    <col min="19" max="19" width="7" style="46" customWidth="1"/>
    <col min="20" max="20" width="10.6640625" style="46" customWidth="1"/>
    <col min="21" max="21" width="3.33203125" style="44" customWidth="1"/>
  </cols>
  <sheetData>
    <row r="1" spans="1:21" ht="20.100000000000001" customHeight="1">
      <c r="A1" s="21"/>
      <c r="B1" s="21"/>
      <c r="C1" s="21"/>
      <c r="D1" s="21"/>
      <c r="E1" s="21"/>
      <c r="F1" s="182" t="s">
        <v>166</v>
      </c>
      <c r="G1" s="133"/>
      <c r="H1" s="133"/>
      <c r="I1" s="133"/>
      <c r="J1" s="133"/>
      <c r="K1" s="59"/>
      <c r="L1" s="59"/>
      <c r="M1" s="59"/>
      <c r="N1" s="59"/>
      <c r="O1" s="59"/>
      <c r="P1" s="59"/>
      <c r="Q1" s="59"/>
    </row>
    <row r="2" spans="1:21" ht="12" customHeight="1">
      <c r="A2" s="21"/>
      <c r="B2" s="162"/>
      <c r="C2" s="162"/>
      <c r="D2" s="162"/>
      <c r="E2" s="21"/>
      <c r="F2" s="182"/>
      <c r="G2" s="133"/>
      <c r="H2" s="133"/>
      <c r="I2" s="133"/>
      <c r="J2" s="133"/>
      <c r="K2" s="59"/>
      <c r="L2" s="141"/>
      <c r="M2" s="141"/>
      <c r="N2" s="59"/>
      <c r="O2" s="163"/>
      <c r="P2" s="163"/>
      <c r="Q2" s="59"/>
    </row>
    <row r="3" spans="1:21" ht="12" customHeight="1">
      <c r="A3" s="21"/>
      <c r="B3" s="140"/>
      <c r="C3" s="140"/>
      <c r="D3" s="140"/>
      <c r="E3" s="21"/>
      <c r="F3" s="182" t="s">
        <v>167</v>
      </c>
      <c r="G3" s="133"/>
      <c r="H3" s="133"/>
      <c r="I3" s="133"/>
      <c r="J3" s="133"/>
      <c r="K3" s="59"/>
      <c r="L3" s="141"/>
      <c r="M3" s="141"/>
      <c r="N3" s="59"/>
      <c r="O3" s="163"/>
      <c r="P3" s="163"/>
      <c r="Q3" s="59"/>
    </row>
    <row r="4" spans="1:21" ht="12" customHeight="1">
      <c r="A4" s="21"/>
      <c r="B4" s="140"/>
      <c r="C4" s="140"/>
      <c r="D4" s="140"/>
      <c r="E4" s="21"/>
      <c r="F4" s="21"/>
      <c r="G4" s="21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1" ht="12" customHeight="1">
      <c r="A5" s="21"/>
      <c r="B5" s="140"/>
      <c r="C5" s="140"/>
      <c r="D5" s="140"/>
      <c r="E5" s="21"/>
      <c r="F5" s="21"/>
      <c r="G5" s="21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1" ht="12" customHeight="1">
      <c r="A6" s="21"/>
      <c r="B6" s="140"/>
      <c r="C6" s="140"/>
      <c r="D6" s="140"/>
      <c r="E6" s="21"/>
      <c r="F6" s="21"/>
      <c r="G6" s="21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21" ht="3.9" customHeight="1">
      <c r="A7" s="21"/>
      <c r="B7" s="21"/>
      <c r="C7" s="21"/>
      <c r="D7" s="21"/>
      <c r="E7" s="21"/>
      <c r="F7" s="21"/>
      <c r="G7" s="21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21" ht="20.100000000000001" customHeight="1">
      <c r="A8" s="21"/>
      <c r="B8" s="160" t="s">
        <v>168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59"/>
    </row>
    <row r="9" spans="1:21" ht="15.9" customHeight="1">
      <c r="A9" s="21"/>
      <c r="B9" s="161" t="s">
        <v>325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45"/>
    </row>
    <row r="10" spans="1:21" ht="8.1" customHeight="1">
      <c r="A10" s="21"/>
      <c r="B10" s="21"/>
      <c r="C10" s="21"/>
      <c r="D10" s="21"/>
      <c r="E10" s="21"/>
      <c r="F10" s="21"/>
      <c r="G10" s="21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45"/>
    </row>
    <row r="11" spans="1:21" ht="15" customHeight="1">
      <c r="A11" s="21"/>
      <c r="B11" s="159" t="s">
        <v>169</v>
      </c>
      <c r="C11" s="159"/>
      <c r="D11" s="159" t="s">
        <v>170</v>
      </c>
      <c r="E11" s="159"/>
      <c r="F11" s="159"/>
      <c r="G11" s="159"/>
      <c r="H11" s="156" t="s">
        <v>326</v>
      </c>
      <c r="I11" s="156"/>
      <c r="J11" s="156" t="s">
        <v>327</v>
      </c>
      <c r="K11" s="156" t="s">
        <v>328</v>
      </c>
      <c r="L11" s="156"/>
      <c r="M11" s="156" t="s">
        <v>357</v>
      </c>
      <c r="N11" s="156" t="s">
        <v>330</v>
      </c>
      <c r="O11" s="156"/>
      <c r="P11" s="156" t="s">
        <v>171</v>
      </c>
      <c r="Q11" s="156"/>
      <c r="R11" s="156"/>
      <c r="S11" s="156" t="s">
        <v>172</v>
      </c>
      <c r="T11" s="156"/>
      <c r="U11" s="45"/>
    </row>
    <row r="12" spans="1:21" ht="5.0999999999999996" customHeight="1">
      <c r="A12" s="21"/>
      <c r="B12" s="159"/>
      <c r="C12" s="159"/>
      <c r="D12" s="21"/>
      <c r="E12" s="21"/>
      <c r="F12" s="21"/>
      <c r="G12" s="21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45"/>
    </row>
    <row r="13" spans="1:21" ht="0.9" customHeight="1" thickBot="1">
      <c r="A13" s="21"/>
      <c r="B13" s="21"/>
      <c r="C13" s="21"/>
      <c r="D13" s="21"/>
      <c r="E13" s="21"/>
      <c r="F13" s="21"/>
      <c r="G13" s="21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45"/>
    </row>
    <row r="14" spans="1:21" ht="0.9" customHeight="1">
      <c r="A14" s="21"/>
      <c r="B14" s="21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45"/>
    </row>
    <row r="15" spans="1:21" ht="2.1" customHeight="1">
      <c r="A15" s="21"/>
      <c r="B15" s="21"/>
      <c r="C15" s="21"/>
      <c r="D15" s="21"/>
      <c r="E15" s="21"/>
      <c r="F15" s="21"/>
      <c r="G15" s="21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45"/>
    </row>
    <row r="16" spans="1:21" ht="15" customHeight="1">
      <c r="A16" s="21"/>
      <c r="B16" s="157"/>
      <c r="C16" s="157"/>
      <c r="D16" s="157" t="s">
        <v>173</v>
      </c>
      <c r="E16" s="157"/>
      <c r="F16" s="157"/>
      <c r="G16" s="157"/>
      <c r="H16" s="158">
        <v>526266.22</v>
      </c>
      <c r="I16" s="158"/>
      <c r="J16" s="60"/>
      <c r="K16" s="158"/>
      <c r="L16" s="158"/>
      <c r="M16" s="60">
        <v>1520289.51</v>
      </c>
      <c r="N16" s="158">
        <v>675489.12</v>
      </c>
      <c r="O16" s="158"/>
      <c r="P16" s="158">
        <v>1.29</v>
      </c>
      <c r="Q16" s="158"/>
      <c r="R16" s="158"/>
      <c r="S16" s="158">
        <v>0.45</v>
      </c>
      <c r="T16" s="158"/>
      <c r="U16" s="45"/>
    </row>
    <row r="17" spans="1:21" ht="27" customHeight="1">
      <c r="A17" s="21"/>
      <c r="B17" s="159" t="s">
        <v>174</v>
      </c>
      <c r="C17" s="159"/>
      <c r="D17" s="159" t="s">
        <v>175</v>
      </c>
      <c r="E17" s="159"/>
      <c r="F17" s="159"/>
      <c r="G17" s="159"/>
      <c r="H17" s="179">
        <v>526266.22</v>
      </c>
      <c r="I17" s="179"/>
      <c r="J17" s="71"/>
      <c r="K17" s="179"/>
      <c r="L17" s="179"/>
      <c r="M17" s="71">
        <v>1503272.01</v>
      </c>
      <c r="N17" s="179">
        <v>658471.62</v>
      </c>
      <c r="O17" s="179"/>
      <c r="P17" s="179">
        <f>N17/H17</f>
        <v>1.2512139198293974</v>
      </c>
      <c r="Q17" s="179"/>
      <c r="R17" s="179"/>
      <c r="S17" s="179">
        <f>N17/M17</f>
        <v>0.43802559724370838</v>
      </c>
      <c r="T17" s="179"/>
      <c r="U17" s="45"/>
    </row>
    <row r="18" spans="1:21" ht="27" customHeight="1">
      <c r="A18" s="21"/>
      <c r="B18" s="159" t="s">
        <v>176</v>
      </c>
      <c r="C18" s="159"/>
      <c r="D18" s="159" t="s">
        <v>177</v>
      </c>
      <c r="E18" s="159"/>
      <c r="F18" s="159"/>
      <c r="G18" s="159"/>
      <c r="H18" s="179">
        <v>479232.8</v>
      </c>
      <c r="I18" s="179"/>
      <c r="J18" s="71"/>
      <c r="K18" s="179"/>
      <c r="L18" s="179"/>
      <c r="M18" s="71">
        <v>1339538.01</v>
      </c>
      <c r="N18" s="179">
        <v>612188.76</v>
      </c>
      <c r="O18" s="179"/>
      <c r="P18" s="179">
        <f t="shared" ref="P18:P25" si="0">N18/H18</f>
        <v>1.2774350169687885</v>
      </c>
      <c r="Q18" s="179"/>
      <c r="R18" s="179"/>
      <c r="S18" s="179">
        <f t="shared" ref="S18:S46" si="1">N18/M18</f>
        <v>0.45701484797732617</v>
      </c>
      <c r="T18" s="179"/>
      <c r="U18" s="45"/>
    </row>
    <row r="19" spans="1:21" ht="27" customHeight="1">
      <c r="A19" s="21"/>
      <c r="B19" s="159" t="s">
        <v>178</v>
      </c>
      <c r="C19" s="159"/>
      <c r="D19" s="159" t="s">
        <v>179</v>
      </c>
      <c r="E19" s="159"/>
      <c r="F19" s="159"/>
      <c r="G19" s="159"/>
      <c r="H19" s="179">
        <v>459835.23</v>
      </c>
      <c r="I19" s="179"/>
      <c r="J19" s="71"/>
      <c r="K19" s="179"/>
      <c r="L19" s="179"/>
      <c r="M19" s="71">
        <v>1279406.43</v>
      </c>
      <c r="N19" s="179">
        <v>590663.22</v>
      </c>
      <c r="O19" s="179"/>
      <c r="P19" s="179">
        <f t="shared" si="0"/>
        <v>1.2845105843673612</v>
      </c>
      <c r="Q19" s="179"/>
      <c r="R19" s="179"/>
      <c r="S19" s="179">
        <f t="shared" si="1"/>
        <v>0.46166972914150511</v>
      </c>
      <c r="T19" s="179"/>
      <c r="U19" s="45"/>
    </row>
    <row r="20" spans="1:21" ht="27" customHeight="1">
      <c r="A20" s="21"/>
      <c r="B20" s="142" t="s">
        <v>180</v>
      </c>
      <c r="C20" s="142"/>
      <c r="D20" s="142" t="s">
        <v>181</v>
      </c>
      <c r="E20" s="142"/>
      <c r="F20" s="142"/>
      <c r="G20" s="142"/>
      <c r="H20" s="143">
        <v>459835.23</v>
      </c>
      <c r="I20" s="143"/>
      <c r="J20" s="59"/>
      <c r="K20" s="59"/>
      <c r="L20" s="59"/>
      <c r="M20" s="72">
        <v>1252861.43</v>
      </c>
      <c r="N20" s="143">
        <v>590663.22</v>
      </c>
      <c r="O20" s="143"/>
      <c r="P20" s="179">
        <f t="shared" si="0"/>
        <v>1.2845105843673612</v>
      </c>
      <c r="Q20" s="179"/>
      <c r="R20" s="179"/>
      <c r="S20" s="179">
        <f t="shared" si="1"/>
        <v>0.47145135595721865</v>
      </c>
      <c r="T20" s="179"/>
      <c r="U20" s="45"/>
    </row>
    <row r="21" spans="1:21" ht="27" customHeight="1">
      <c r="A21" s="21"/>
      <c r="B21" s="142" t="s">
        <v>182</v>
      </c>
      <c r="C21" s="142"/>
      <c r="D21" s="142" t="s">
        <v>183</v>
      </c>
      <c r="E21" s="142"/>
      <c r="F21" s="142"/>
      <c r="G21" s="142"/>
      <c r="H21" s="143" t="s">
        <v>184</v>
      </c>
      <c r="I21" s="143"/>
      <c r="J21" s="59"/>
      <c r="K21" s="59"/>
      <c r="L21" s="59"/>
      <c r="M21" s="72">
        <v>26545</v>
      </c>
      <c r="N21" s="143" t="s">
        <v>184</v>
      </c>
      <c r="O21" s="143"/>
      <c r="P21" s="179">
        <v>0</v>
      </c>
      <c r="Q21" s="179"/>
      <c r="R21" s="179"/>
      <c r="S21" s="179">
        <f t="shared" si="1"/>
        <v>0</v>
      </c>
      <c r="T21" s="179"/>
      <c r="U21" s="45"/>
    </row>
    <row r="22" spans="1:21" ht="27" customHeight="1">
      <c r="A22" s="21"/>
      <c r="B22" s="159" t="s">
        <v>185</v>
      </c>
      <c r="C22" s="159"/>
      <c r="D22" s="159" t="s">
        <v>186</v>
      </c>
      <c r="E22" s="159"/>
      <c r="F22" s="159"/>
      <c r="G22" s="159"/>
      <c r="H22" s="179">
        <v>0</v>
      </c>
      <c r="I22" s="179"/>
      <c r="J22" s="71"/>
      <c r="K22" s="179"/>
      <c r="L22" s="179"/>
      <c r="M22" s="71">
        <v>30035.58</v>
      </c>
      <c r="N22" s="179">
        <v>6162</v>
      </c>
      <c r="O22" s="179"/>
      <c r="P22" s="179">
        <v>0</v>
      </c>
      <c r="Q22" s="179"/>
      <c r="R22" s="179"/>
      <c r="S22" s="179">
        <f t="shared" si="1"/>
        <v>0.20515668417257132</v>
      </c>
      <c r="T22" s="179"/>
      <c r="U22" s="45"/>
    </row>
    <row r="23" spans="1:21" ht="27" customHeight="1">
      <c r="A23" s="21"/>
      <c r="B23" s="142" t="s">
        <v>188</v>
      </c>
      <c r="C23" s="142"/>
      <c r="D23" s="142" t="s">
        <v>189</v>
      </c>
      <c r="E23" s="142"/>
      <c r="F23" s="142"/>
      <c r="G23" s="142"/>
      <c r="H23" s="143">
        <v>0</v>
      </c>
      <c r="I23" s="143"/>
      <c r="J23" s="59"/>
      <c r="K23" s="59"/>
      <c r="L23" s="59"/>
      <c r="M23" s="72">
        <v>30035.58</v>
      </c>
      <c r="N23" s="143">
        <v>6162</v>
      </c>
      <c r="O23" s="143"/>
      <c r="P23" s="179">
        <v>0</v>
      </c>
      <c r="Q23" s="179"/>
      <c r="R23" s="179"/>
      <c r="S23" s="179">
        <f t="shared" si="1"/>
        <v>0.20515668417257132</v>
      </c>
      <c r="T23" s="179"/>
      <c r="U23" s="45"/>
    </row>
    <row r="24" spans="1:21" ht="27" customHeight="1">
      <c r="A24" s="21"/>
      <c r="B24" s="159">
        <v>639</v>
      </c>
      <c r="C24" s="159"/>
      <c r="D24" s="159" t="s">
        <v>190</v>
      </c>
      <c r="E24" s="159"/>
      <c r="F24" s="159"/>
      <c r="G24" s="159"/>
      <c r="H24" s="179">
        <v>19397.57</v>
      </c>
      <c r="I24" s="179"/>
      <c r="J24" s="71">
        <f>J25</f>
        <v>0</v>
      </c>
      <c r="K24" s="71">
        <f t="shared" ref="K24" si="2">K25</f>
        <v>0</v>
      </c>
      <c r="L24" s="71">
        <f t="shared" ref="L24" si="3">L25</f>
        <v>0</v>
      </c>
      <c r="M24" s="71">
        <v>30096</v>
      </c>
      <c r="N24" s="179">
        <v>15363.54</v>
      </c>
      <c r="O24" s="179"/>
      <c r="P24" s="179">
        <f t="shared" si="0"/>
        <v>0.79203425996142818</v>
      </c>
      <c r="Q24" s="179"/>
      <c r="R24" s="179"/>
      <c r="S24" s="179">
        <f t="shared" si="1"/>
        <v>0.51048444976076557</v>
      </c>
      <c r="T24" s="179"/>
      <c r="U24" s="45"/>
    </row>
    <row r="25" spans="1:21" ht="27" customHeight="1">
      <c r="A25" s="21"/>
      <c r="B25" s="142">
        <v>6393</v>
      </c>
      <c r="C25" s="142"/>
      <c r="D25" s="142" t="s">
        <v>189</v>
      </c>
      <c r="E25" s="142"/>
      <c r="F25" s="142"/>
      <c r="G25" s="142"/>
      <c r="H25" s="143">
        <v>19397.57</v>
      </c>
      <c r="I25" s="143"/>
      <c r="J25" s="73"/>
      <c r="K25" s="73"/>
      <c r="L25" s="73"/>
      <c r="M25" s="73">
        <v>30096</v>
      </c>
      <c r="N25" s="143">
        <v>15363.54</v>
      </c>
      <c r="O25" s="143"/>
      <c r="P25" s="179">
        <f t="shared" si="0"/>
        <v>0.79203425996142818</v>
      </c>
      <c r="Q25" s="179"/>
      <c r="R25" s="179"/>
      <c r="S25" s="179">
        <f t="shared" si="1"/>
        <v>0.51048444976076557</v>
      </c>
      <c r="T25" s="179"/>
      <c r="U25" s="45"/>
    </row>
    <row r="26" spans="1:21" ht="27" customHeight="1">
      <c r="A26" s="21"/>
      <c r="B26" s="159" t="s">
        <v>191</v>
      </c>
      <c r="C26" s="159"/>
      <c r="D26" s="159" t="s">
        <v>192</v>
      </c>
      <c r="E26" s="159"/>
      <c r="F26" s="159"/>
      <c r="G26" s="159"/>
      <c r="H26" s="179" t="s">
        <v>184</v>
      </c>
      <c r="I26" s="179"/>
      <c r="J26" s="71"/>
      <c r="K26" s="179" t="s">
        <v>184</v>
      </c>
      <c r="L26" s="179"/>
      <c r="M26" s="71">
        <v>665</v>
      </c>
      <c r="N26" s="179" t="s">
        <v>184</v>
      </c>
      <c r="O26" s="179"/>
      <c r="P26" s="179">
        <v>0</v>
      </c>
      <c r="Q26" s="179"/>
      <c r="R26" s="179"/>
      <c r="S26" s="179">
        <f t="shared" si="1"/>
        <v>0</v>
      </c>
      <c r="T26" s="179"/>
      <c r="U26" s="45"/>
    </row>
    <row r="27" spans="1:21" ht="27" customHeight="1">
      <c r="A27" s="21"/>
      <c r="B27" s="159" t="s">
        <v>193</v>
      </c>
      <c r="C27" s="159"/>
      <c r="D27" s="159" t="s">
        <v>194</v>
      </c>
      <c r="E27" s="159"/>
      <c r="F27" s="159"/>
      <c r="G27" s="159"/>
      <c r="H27" s="179" t="s">
        <v>184</v>
      </c>
      <c r="I27" s="179"/>
      <c r="J27" s="71"/>
      <c r="K27" s="179" t="s">
        <v>184</v>
      </c>
      <c r="L27" s="179"/>
      <c r="M27" s="71">
        <v>665</v>
      </c>
      <c r="N27" s="179" t="s">
        <v>184</v>
      </c>
      <c r="O27" s="179"/>
      <c r="P27" s="179">
        <v>0</v>
      </c>
      <c r="Q27" s="179"/>
      <c r="R27" s="179"/>
      <c r="S27" s="179">
        <f t="shared" si="1"/>
        <v>0</v>
      </c>
      <c r="T27" s="179"/>
      <c r="U27" s="45"/>
    </row>
    <row r="28" spans="1:21" ht="27" customHeight="1">
      <c r="A28" s="21"/>
      <c r="B28" s="142" t="s">
        <v>195</v>
      </c>
      <c r="C28" s="142"/>
      <c r="D28" s="142" t="s">
        <v>196</v>
      </c>
      <c r="E28" s="142"/>
      <c r="F28" s="142"/>
      <c r="G28" s="142"/>
      <c r="H28" s="143" t="s">
        <v>184</v>
      </c>
      <c r="I28" s="143"/>
      <c r="J28" s="59"/>
      <c r="K28" s="59"/>
      <c r="L28" s="59"/>
      <c r="M28" s="72">
        <v>665</v>
      </c>
      <c r="N28" s="143" t="s">
        <v>184</v>
      </c>
      <c r="O28" s="143"/>
      <c r="P28" s="179">
        <v>0</v>
      </c>
      <c r="Q28" s="179"/>
      <c r="R28" s="179"/>
      <c r="S28" s="179">
        <f t="shared" si="1"/>
        <v>0</v>
      </c>
      <c r="T28" s="179"/>
      <c r="U28" s="45"/>
    </row>
    <row r="29" spans="1:21" ht="27" customHeight="1">
      <c r="A29" s="21"/>
      <c r="B29" s="159" t="s">
        <v>197</v>
      </c>
      <c r="C29" s="159"/>
      <c r="D29" s="159" t="s">
        <v>198</v>
      </c>
      <c r="E29" s="159"/>
      <c r="F29" s="159"/>
      <c r="G29" s="159"/>
      <c r="H29" s="179">
        <v>4823.5600000000004</v>
      </c>
      <c r="I29" s="179"/>
      <c r="J29" s="71"/>
      <c r="K29" s="179" t="s">
        <v>184</v>
      </c>
      <c r="L29" s="179"/>
      <c r="M29" s="71">
        <v>28682</v>
      </c>
      <c r="N29" s="179">
        <v>6370</v>
      </c>
      <c r="O29" s="179"/>
      <c r="P29" s="179">
        <f t="shared" ref="P29:P31" si="4">N29/H29</f>
        <v>1.3206013815522144</v>
      </c>
      <c r="Q29" s="179"/>
      <c r="R29" s="179"/>
      <c r="S29" s="179">
        <f t="shared" si="1"/>
        <v>0.22209050972735514</v>
      </c>
      <c r="T29" s="179"/>
      <c r="U29" s="45"/>
    </row>
    <row r="30" spans="1:21" ht="27" customHeight="1">
      <c r="A30" s="21"/>
      <c r="B30" s="159" t="s">
        <v>199</v>
      </c>
      <c r="C30" s="159"/>
      <c r="D30" s="159" t="s">
        <v>200</v>
      </c>
      <c r="E30" s="159"/>
      <c r="F30" s="159"/>
      <c r="G30" s="159"/>
      <c r="H30" s="179">
        <v>3767.56</v>
      </c>
      <c r="I30" s="179"/>
      <c r="J30" s="71"/>
      <c r="K30" s="179" t="s">
        <v>184</v>
      </c>
      <c r="L30" s="179"/>
      <c r="M30" s="71">
        <v>20372</v>
      </c>
      <c r="N30" s="179">
        <v>5765</v>
      </c>
      <c r="O30" s="179"/>
      <c r="P30" s="179">
        <f t="shared" si="4"/>
        <v>1.5301680663347099</v>
      </c>
      <c r="Q30" s="179"/>
      <c r="R30" s="179"/>
      <c r="S30" s="179">
        <f t="shared" si="1"/>
        <v>0.28298645199293149</v>
      </c>
      <c r="T30" s="179"/>
      <c r="U30" s="45"/>
    </row>
    <row r="31" spans="1:21" ht="27" customHeight="1">
      <c r="A31" s="21"/>
      <c r="B31" s="142" t="s">
        <v>201</v>
      </c>
      <c r="C31" s="142"/>
      <c r="D31" s="142" t="s">
        <v>202</v>
      </c>
      <c r="E31" s="142"/>
      <c r="F31" s="142"/>
      <c r="G31" s="142"/>
      <c r="H31" s="143">
        <v>159</v>
      </c>
      <c r="I31" s="143"/>
      <c r="J31" s="59"/>
      <c r="K31" s="59"/>
      <c r="L31" s="59"/>
      <c r="M31" s="72">
        <v>1995</v>
      </c>
      <c r="N31" s="181">
        <v>275</v>
      </c>
      <c r="O31" s="181"/>
      <c r="P31" s="179">
        <f t="shared" si="4"/>
        <v>1.729559748427673</v>
      </c>
      <c r="Q31" s="179"/>
      <c r="R31" s="179"/>
      <c r="S31" s="179">
        <f t="shared" si="1"/>
        <v>0.13784461152882205</v>
      </c>
      <c r="T31" s="179"/>
      <c r="U31" s="45"/>
    </row>
    <row r="32" spans="1:21" ht="27" customHeight="1">
      <c r="A32" s="21"/>
      <c r="B32" s="142" t="s">
        <v>203</v>
      </c>
      <c r="C32" s="142"/>
      <c r="D32" s="142" t="s">
        <v>204</v>
      </c>
      <c r="E32" s="142"/>
      <c r="F32" s="142"/>
      <c r="G32" s="142"/>
      <c r="H32" s="143">
        <v>3608.56</v>
      </c>
      <c r="I32" s="143"/>
      <c r="J32" s="59"/>
      <c r="K32" s="59"/>
      <c r="L32" s="59"/>
      <c r="M32" s="72">
        <v>18377</v>
      </c>
      <c r="N32" s="143">
        <v>5490</v>
      </c>
      <c r="O32" s="143"/>
      <c r="P32" s="179">
        <f t="shared" ref="P32:P34" si="5">N32/H32</f>
        <v>1.5213824905225353</v>
      </c>
      <c r="Q32" s="179"/>
      <c r="R32" s="179"/>
      <c r="S32" s="179">
        <f t="shared" si="1"/>
        <v>0.29874299395984111</v>
      </c>
      <c r="T32" s="179"/>
      <c r="U32" s="45"/>
    </row>
    <row r="33" spans="1:21" ht="27" customHeight="1">
      <c r="A33" s="21"/>
      <c r="B33" s="159" t="s">
        <v>205</v>
      </c>
      <c r="C33" s="159"/>
      <c r="D33" s="159" t="s">
        <v>206</v>
      </c>
      <c r="E33" s="159"/>
      <c r="F33" s="159"/>
      <c r="G33" s="159"/>
      <c r="H33" s="179">
        <v>1056</v>
      </c>
      <c r="I33" s="179"/>
      <c r="J33" s="71"/>
      <c r="K33" s="179" t="s">
        <v>184</v>
      </c>
      <c r="L33" s="179"/>
      <c r="M33" s="71">
        <v>8310</v>
      </c>
      <c r="N33" s="179">
        <v>605</v>
      </c>
      <c r="O33" s="179"/>
      <c r="P33" s="179">
        <f t="shared" si="5"/>
        <v>0.57291666666666663</v>
      </c>
      <c r="Q33" s="179"/>
      <c r="R33" s="179"/>
      <c r="S33" s="179">
        <f t="shared" si="1"/>
        <v>7.2803850782190135E-2</v>
      </c>
      <c r="T33" s="179"/>
      <c r="U33" s="45"/>
    </row>
    <row r="34" spans="1:21" ht="27" customHeight="1">
      <c r="A34" s="21"/>
      <c r="B34" s="142" t="s">
        <v>207</v>
      </c>
      <c r="C34" s="142"/>
      <c r="D34" s="142" t="s">
        <v>208</v>
      </c>
      <c r="E34" s="142"/>
      <c r="F34" s="142"/>
      <c r="G34" s="142"/>
      <c r="H34" s="143">
        <v>1056</v>
      </c>
      <c r="I34" s="143"/>
      <c r="J34" s="59"/>
      <c r="K34" s="59"/>
      <c r="L34" s="59"/>
      <c r="M34" s="72">
        <v>5310</v>
      </c>
      <c r="N34" s="143">
        <v>605</v>
      </c>
      <c r="O34" s="143"/>
      <c r="P34" s="179">
        <f t="shared" si="5"/>
        <v>0.57291666666666663</v>
      </c>
      <c r="Q34" s="179"/>
      <c r="R34" s="179"/>
      <c r="S34" s="179">
        <f t="shared" si="1"/>
        <v>0.11393596986817325</v>
      </c>
      <c r="T34" s="179"/>
      <c r="U34" s="45"/>
    </row>
    <row r="35" spans="1:21" ht="25.5" customHeight="1">
      <c r="A35" s="21"/>
      <c r="B35" s="142" t="s">
        <v>209</v>
      </c>
      <c r="C35" s="142"/>
      <c r="D35" s="142" t="s">
        <v>210</v>
      </c>
      <c r="E35" s="142"/>
      <c r="F35" s="142"/>
      <c r="G35" s="142"/>
      <c r="H35" s="143">
        <v>0</v>
      </c>
      <c r="I35" s="143"/>
      <c r="J35" s="59"/>
      <c r="K35" s="59"/>
      <c r="L35" s="59"/>
      <c r="M35" s="72">
        <v>3000</v>
      </c>
      <c r="N35" s="143" t="s">
        <v>184</v>
      </c>
      <c r="O35" s="143"/>
      <c r="P35" s="179">
        <v>0</v>
      </c>
      <c r="Q35" s="179"/>
      <c r="R35" s="179"/>
      <c r="S35" s="179">
        <f t="shared" si="1"/>
        <v>0</v>
      </c>
      <c r="T35" s="179"/>
      <c r="U35" s="45"/>
    </row>
    <row r="36" spans="1:21" ht="27" customHeight="1">
      <c r="A36" s="21"/>
      <c r="B36" s="159">
        <v>67</v>
      </c>
      <c r="C36" s="159"/>
      <c r="D36" s="159" t="s">
        <v>211</v>
      </c>
      <c r="E36" s="159"/>
      <c r="F36" s="159"/>
      <c r="G36" s="159"/>
      <c r="H36" s="179">
        <v>42209.86</v>
      </c>
      <c r="I36" s="179"/>
      <c r="J36" s="71">
        <f>J37</f>
        <v>0</v>
      </c>
      <c r="K36" s="71">
        <f t="shared" ref="K36:L36" si="6">K37</f>
        <v>0</v>
      </c>
      <c r="L36" s="71">
        <f t="shared" si="6"/>
        <v>0</v>
      </c>
      <c r="M36" s="71">
        <v>134254</v>
      </c>
      <c r="N36" s="179">
        <v>39912.86</v>
      </c>
      <c r="O36" s="179"/>
      <c r="P36" s="179">
        <f t="shared" ref="P36:P37" si="7">N36/H36</f>
        <v>0.94558143523811733</v>
      </c>
      <c r="Q36" s="179"/>
      <c r="R36" s="179"/>
      <c r="S36" s="179">
        <f t="shared" si="1"/>
        <v>0.29729363743352155</v>
      </c>
      <c r="T36" s="179"/>
      <c r="U36" s="45"/>
    </row>
    <row r="37" spans="1:21" ht="27" customHeight="1">
      <c r="A37" s="21"/>
      <c r="B37" s="159">
        <v>671</v>
      </c>
      <c r="C37" s="159"/>
      <c r="D37" s="159" t="s">
        <v>212</v>
      </c>
      <c r="E37" s="159"/>
      <c r="F37" s="159"/>
      <c r="G37" s="159"/>
      <c r="H37" s="179">
        <v>42209.86</v>
      </c>
      <c r="I37" s="179"/>
      <c r="J37" s="73"/>
      <c r="K37" s="73"/>
      <c r="L37" s="73"/>
      <c r="M37" s="73">
        <v>134254</v>
      </c>
      <c r="N37" s="179">
        <v>39912.86</v>
      </c>
      <c r="O37" s="179"/>
      <c r="P37" s="179">
        <f t="shared" si="7"/>
        <v>0.94558143523811733</v>
      </c>
      <c r="Q37" s="179"/>
      <c r="R37" s="179"/>
      <c r="S37" s="179">
        <f t="shared" si="1"/>
        <v>0.29729363743352155</v>
      </c>
      <c r="T37" s="179"/>
      <c r="U37" s="45"/>
    </row>
    <row r="38" spans="1:21" s="32" customFormat="1" ht="27" customHeight="1">
      <c r="A38" s="21"/>
      <c r="B38" s="33"/>
      <c r="C38" s="33">
        <v>6712</v>
      </c>
      <c r="D38" s="33"/>
      <c r="E38" s="33" t="s">
        <v>321</v>
      </c>
      <c r="F38" s="33"/>
      <c r="G38" s="33"/>
      <c r="H38" s="179">
        <v>0</v>
      </c>
      <c r="I38" s="179"/>
      <c r="J38" s="73"/>
      <c r="K38" s="73"/>
      <c r="L38" s="73"/>
      <c r="M38" s="73">
        <v>44233</v>
      </c>
      <c r="N38" s="179">
        <v>0</v>
      </c>
      <c r="O38" s="179"/>
      <c r="P38" s="179">
        <v>0</v>
      </c>
      <c r="Q38" s="179"/>
      <c r="R38" s="179"/>
      <c r="S38" s="179">
        <f t="shared" ref="S38" si="8">N38/M38</f>
        <v>0</v>
      </c>
      <c r="T38" s="179"/>
      <c r="U38" s="45"/>
    </row>
    <row r="39" spans="1:21" ht="27" customHeight="1">
      <c r="A39" s="21"/>
      <c r="B39" s="142">
        <v>6711</v>
      </c>
      <c r="C39" s="142"/>
      <c r="D39" s="142" t="s">
        <v>213</v>
      </c>
      <c r="E39" s="142"/>
      <c r="F39" s="142"/>
      <c r="G39" s="142"/>
      <c r="H39" s="143">
        <v>42209.86</v>
      </c>
      <c r="I39" s="143"/>
      <c r="J39" s="59"/>
      <c r="K39" s="59"/>
      <c r="L39" s="59"/>
      <c r="M39" s="72">
        <v>90021</v>
      </c>
      <c r="N39" s="143">
        <v>39912.86</v>
      </c>
      <c r="O39" s="143"/>
      <c r="P39" s="179">
        <f t="shared" ref="P39" si="9">N39/H39</f>
        <v>0.94558143523811733</v>
      </c>
      <c r="Q39" s="179"/>
      <c r="R39" s="179"/>
      <c r="S39" s="179">
        <f t="shared" si="1"/>
        <v>0.4433727685762211</v>
      </c>
      <c r="T39" s="179"/>
      <c r="U39" s="45"/>
    </row>
    <row r="40" spans="1:21" ht="27" customHeight="1">
      <c r="A40" s="21"/>
      <c r="B40" s="159" t="s">
        <v>214</v>
      </c>
      <c r="C40" s="159"/>
      <c r="D40" s="159" t="s">
        <v>215</v>
      </c>
      <c r="E40" s="159"/>
      <c r="F40" s="159"/>
      <c r="G40" s="159"/>
      <c r="H40" s="179" t="s">
        <v>184</v>
      </c>
      <c r="I40" s="179"/>
      <c r="J40" s="71"/>
      <c r="K40" s="179" t="s">
        <v>184</v>
      </c>
      <c r="L40" s="179"/>
      <c r="M40" s="71">
        <v>133</v>
      </c>
      <c r="N40" s="179" t="s">
        <v>184</v>
      </c>
      <c r="O40" s="179"/>
      <c r="P40" s="179">
        <v>0</v>
      </c>
      <c r="Q40" s="179"/>
      <c r="R40" s="179"/>
      <c r="S40" s="179">
        <f t="shared" si="1"/>
        <v>0</v>
      </c>
      <c r="T40" s="179"/>
      <c r="U40" s="45"/>
    </row>
    <row r="41" spans="1:21" ht="27" customHeight="1">
      <c r="A41" s="21"/>
      <c r="B41" s="159" t="s">
        <v>216</v>
      </c>
      <c r="C41" s="159"/>
      <c r="D41" s="159" t="s">
        <v>217</v>
      </c>
      <c r="E41" s="159"/>
      <c r="F41" s="159"/>
      <c r="G41" s="159"/>
      <c r="H41" s="179" t="s">
        <v>184</v>
      </c>
      <c r="I41" s="179"/>
      <c r="J41" s="71"/>
      <c r="K41" s="179" t="s">
        <v>184</v>
      </c>
      <c r="L41" s="179"/>
      <c r="M41" s="71">
        <v>133</v>
      </c>
      <c r="N41" s="179" t="s">
        <v>184</v>
      </c>
      <c r="O41" s="179"/>
      <c r="P41" s="179">
        <v>0</v>
      </c>
      <c r="Q41" s="179"/>
      <c r="R41" s="179"/>
      <c r="S41" s="179">
        <f t="shared" si="1"/>
        <v>0</v>
      </c>
      <c r="T41" s="179"/>
      <c r="U41" s="45"/>
    </row>
    <row r="42" spans="1:21" ht="27" customHeight="1">
      <c r="A42" s="21"/>
      <c r="B42" s="142" t="s">
        <v>218</v>
      </c>
      <c r="C42" s="142"/>
      <c r="D42" s="142" t="s">
        <v>217</v>
      </c>
      <c r="E42" s="142"/>
      <c r="F42" s="142"/>
      <c r="G42" s="142"/>
      <c r="H42" s="143" t="s">
        <v>184</v>
      </c>
      <c r="I42" s="143"/>
      <c r="J42" s="59"/>
      <c r="K42" s="59"/>
      <c r="L42" s="59"/>
      <c r="M42" s="72">
        <v>133</v>
      </c>
      <c r="N42" s="143" t="s">
        <v>184</v>
      </c>
      <c r="O42" s="143"/>
      <c r="P42" s="179">
        <v>0</v>
      </c>
      <c r="Q42" s="179"/>
      <c r="R42" s="179"/>
      <c r="S42" s="179">
        <f t="shared" si="1"/>
        <v>0</v>
      </c>
      <c r="T42" s="179"/>
      <c r="U42" s="45"/>
    </row>
    <row r="43" spans="1:21" ht="27" customHeight="1">
      <c r="A43" s="21"/>
      <c r="B43" s="159" t="s">
        <v>219</v>
      </c>
      <c r="C43" s="159"/>
      <c r="D43" s="159" t="s">
        <v>220</v>
      </c>
      <c r="E43" s="159"/>
      <c r="F43" s="159"/>
      <c r="G43" s="159"/>
      <c r="H43" s="179" t="s">
        <v>184</v>
      </c>
      <c r="I43" s="179"/>
      <c r="J43" s="71"/>
      <c r="K43" s="179"/>
      <c r="L43" s="179"/>
      <c r="M43" s="71">
        <v>17017.5</v>
      </c>
      <c r="N43" s="179">
        <v>17017.5</v>
      </c>
      <c r="O43" s="179"/>
      <c r="P43" s="179">
        <v>0</v>
      </c>
      <c r="Q43" s="179"/>
      <c r="R43" s="179"/>
      <c r="S43" s="179">
        <f t="shared" si="1"/>
        <v>1</v>
      </c>
      <c r="T43" s="179"/>
      <c r="U43" s="45"/>
    </row>
    <row r="44" spans="1:21" ht="27" customHeight="1">
      <c r="A44" s="21"/>
      <c r="B44" s="159" t="s">
        <v>221</v>
      </c>
      <c r="C44" s="159"/>
      <c r="D44" s="159" t="s">
        <v>222</v>
      </c>
      <c r="E44" s="159"/>
      <c r="F44" s="159"/>
      <c r="G44" s="159"/>
      <c r="H44" s="179" t="s">
        <v>184</v>
      </c>
      <c r="I44" s="179"/>
      <c r="J44" s="71"/>
      <c r="K44" s="179"/>
      <c r="L44" s="179"/>
      <c r="M44" s="71">
        <v>17017.5</v>
      </c>
      <c r="N44" s="179">
        <v>17017.5</v>
      </c>
      <c r="O44" s="179"/>
      <c r="P44" s="179">
        <v>0</v>
      </c>
      <c r="Q44" s="179"/>
      <c r="R44" s="179"/>
      <c r="S44" s="179">
        <f t="shared" si="1"/>
        <v>1</v>
      </c>
      <c r="T44" s="179"/>
      <c r="U44" s="45"/>
    </row>
    <row r="45" spans="1:21" ht="27" customHeight="1">
      <c r="A45" s="21"/>
      <c r="B45" s="159" t="s">
        <v>223</v>
      </c>
      <c r="C45" s="159"/>
      <c r="D45" s="159" t="s">
        <v>224</v>
      </c>
      <c r="E45" s="159"/>
      <c r="F45" s="159"/>
      <c r="G45" s="159"/>
      <c r="H45" s="179" t="s">
        <v>184</v>
      </c>
      <c r="I45" s="179"/>
      <c r="J45" s="71"/>
      <c r="K45" s="179"/>
      <c r="L45" s="179"/>
      <c r="M45" s="71">
        <v>17017.5</v>
      </c>
      <c r="N45" s="179">
        <v>17017.5</v>
      </c>
      <c r="O45" s="179"/>
      <c r="P45" s="179">
        <v>0</v>
      </c>
      <c r="Q45" s="179"/>
      <c r="R45" s="179"/>
      <c r="S45" s="179">
        <f t="shared" si="1"/>
        <v>1</v>
      </c>
      <c r="T45" s="179"/>
      <c r="U45" s="45"/>
    </row>
    <row r="46" spans="1:21" ht="27" customHeight="1">
      <c r="A46" s="21"/>
      <c r="B46" s="142" t="s">
        <v>225</v>
      </c>
      <c r="C46" s="142"/>
      <c r="D46" s="142" t="s">
        <v>226</v>
      </c>
      <c r="E46" s="142"/>
      <c r="F46" s="142"/>
      <c r="G46" s="142"/>
      <c r="H46" s="143" t="s">
        <v>184</v>
      </c>
      <c r="I46" s="143"/>
      <c r="J46" s="59"/>
      <c r="K46" s="59"/>
      <c r="L46" s="59"/>
      <c r="M46" s="72">
        <v>17017.5</v>
      </c>
      <c r="N46" s="143">
        <v>17017.5</v>
      </c>
      <c r="O46" s="143"/>
      <c r="P46" s="179">
        <v>0</v>
      </c>
      <c r="Q46" s="179"/>
      <c r="R46" s="179"/>
      <c r="S46" s="179">
        <f t="shared" si="1"/>
        <v>1</v>
      </c>
      <c r="T46" s="179"/>
      <c r="U46" s="45"/>
    </row>
    <row r="47" spans="1:21" ht="6.9" customHeight="1" thickBot="1">
      <c r="A47" s="21"/>
      <c r="B47" s="21"/>
      <c r="C47" s="21"/>
      <c r="D47" s="21"/>
      <c r="E47" s="21"/>
      <c r="F47" s="21"/>
      <c r="G47" s="21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45"/>
    </row>
    <row r="48" spans="1:21" ht="0.9" customHeight="1">
      <c r="A48" s="21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45"/>
    </row>
    <row r="49" spans="1:21" ht="12" customHeight="1">
      <c r="A49" s="21"/>
      <c r="B49" s="140"/>
      <c r="C49" s="140"/>
      <c r="D49" s="140"/>
      <c r="E49" s="21"/>
      <c r="F49" s="21"/>
      <c r="G49" s="165"/>
      <c r="H49" s="165"/>
      <c r="I49" s="163"/>
      <c r="J49" s="163"/>
      <c r="K49" s="163"/>
      <c r="L49" s="59"/>
      <c r="M49" s="59"/>
      <c r="N49" s="141"/>
      <c r="O49" s="141"/>
      <c r="P49" s="141"/>
      <c r="Q49" s="141"/>
      <c r="R49" s="141"/>
      <c r="S49" s="141"/>
      <c r="T49" s="59"/>
      <c r="U49" s="45"/>
    </row>
    <row r="50" spans="1:21" ht="33" customHeight="1">
      <c r="A50" s="21"/>
      <c r="B50" s="21"/>
      <c r="C50" s="21"/>
      <c r="D50" s="21"/>
      <c r="E50" s="21"/>
      <c r="F50" s="21"/>
      <c r="G50" s="21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45"/>
    </row>
    <row r="51" spans="1:21" ht="20.100000000000001" customHeight="1">
      <c r="A51" s="21"/>
      <c r="B51" s="21"/>
      <c r="C51" s="21"/>
      <c r="D51" s="21"/>
      <c r="E51" s="21"/>
      <c r="F51" s="21"/>
      <c r="G51" s="21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45"/>
    </row>
    <row r="52" spans="1:21" ht="12" customHeight="1">
      <c r="A52" s="21"/>
      <c r="B52" s="162"/>
      <c r="C52" s="162"/>
      <c r="D52" s="162"/>
      <c r="E52" s="162"/>
      <c r="F52" s="21"/>
      <c r="G52" s="21"/>
      <c r="H52" s="59"/>
      <c r="I52" s="59"/>
      <c r="J52" s="59"/>
      <c r="K52" s="59"/>
      <c r="L52" s="59"/>
      <c r="M52" s="59"/>
      <c r="N52" s="59"/>
      <c r="O52" s="141"/>
      <c r="P52" s="141"/>
      <c r="Q52" s="59"/>
      <c r="R52" s="163"/>
      <c r="S52" s="163"/>
      <c r="T52" s="163"/>
      <c r="U52" s="45"/>
    </row>
    <row r="53" spans="1:21" ht="12" customHeight="1">
      <c r="A53" s="21"/>
      <c r="B53" s="140"/>
      <c r="C53" s="140"/>
      <c r="D53" s="140"/>
      <c r="E53" s="140"/>
      <c r="F53" s="21"/>
      <c r="G53" s="21"/>
      <c r="H53" s="59"/>
      <c r="I53" s="59"/>
      <c r="J53" s="59"/>
      <c r="K53" s="59"/>
      <c r="L53" s="59"/>
      <c r="M53" s="59"/>
      <c r="N53" s="59"/>
      <c r="O53" s="141"/>
      <c r="P53" s="141"/>
      <c r="Q53" s="59"/>
      <c r="R53" s="163"/>
      <c r="S53" s="163"/>
      <c r="T53" s="163"/>
      <c r="U53" s="45"/>
    </row>
    <row r="54" spans="1:21" ht="20.100000000000001" customHeight="1">
      <c r="A54" s="21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45"/>
    </row>
    <row r="55" spans="1:21" ht="3" customHeight="1">
      <c r="A55" s="21"/>
      <c r="B55" s="21"/>
      <c r="C55" s="21"/>
      <c r="D55" s="21"/>
      <c r="E55" s="21"/>
      <c r="F55" s="21"/>
      <c r="G55" s="21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45"/>
    </row>
    <row r="56" spans="1:21" ht="20.100000000000001" customHeight="1">
      <c r="A56" s="21"/>
      <c r="B56" s="159" t="s">
        <v>169</v>
      </c>
      <c r="C56" s="159"/>
      <c r="D56" s="159" t="s">
        <v>227</v>
      </c>
      <c r="E56" s="159"/>
      <c r="F56" s="159"/>
      <c r="G56" s="159"/>
      <c r="H56" s="156" t="s">
        <v>331</v>
      </c>
      <c r="I56" s="156"/>
      <c r="J56" s="70" t="s">
        <v>327</v>
      </c>
      <c r="K56" s="156" t="s">
        <v>328</v>
      </c>
      <c r="L56" s="156"/>
      <c r="M56" s="70" t="s">
        <v>329</v>
      </c>
      <c r="N56" s="156" t="s">
        <v>330</v>
      </c>
      <c r="O56" s="156"/>
      <c r="P56" s="156" t="s">
        <v>171</v>
      </c>
      <c r="Q56" s="156"/>
      <c r="R56" s="156"/>
      <c r="S56" s="156" t="s">
        <v>172</v>
      </c>
      <c r="T56" s="156"/>
      <c r="U56" s="45"/>
    </row>
    <row r="57" spans="1:21" ht="0.9" customHeight="1" thickBot="1">
      <c r="A57" s="21"/>
      <c r="B57" s="21"/>
      <c r="C57" s="21"/>
      <c r="D57" s="21"/>
      <c r="E57" s="21"/>
      <c r="F57" s="21"/>
      <c r="G57" s="21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45"/>
    </row>
    <row r="58" spans="1:21" ht="0.9" customHeight="1">
      <c r="A58" s="21"/>
      <c r="B58" s="21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45"/>
    </row>
    <row r="59" spans="1:21" ht="15" customHeight="1">
      <c r="A59" s="21"/>
      <c r="B59" s="157"/>
      <c r="C59" s="157"/>
      <c r="D59" s="157" t="s">
        <v>228</v>
      </c>
      <c r="E59" s="157"/>
      <c r="F59" s="157"/>
      <c r="G59" s="157"/>
      <c r="H59" s="158">
        <v>549789.22</v>
      </c>
      <c r="I59" s="158"/>
      <c r="J59" s="60"/>
      <c r="K59" s="158"/>
      <c r="L59" s="158"/>
      <c r="M59" s="60">
        <v>1520289.51</v>
      </c>
      <c r="N59" s="158">
        <v>662626.99</v>
      </c>
      <c r="O59" s="158"/>
      <c r="P59" s="158">
        <v>1.21</v>
      </c>
      <c r="Q59" s="158"/>
      <c r="R59" s="158"/>
      <c r="S59" s="158">
        <v>0.44</v>
      </c>
      <c r="T59" s="158"/>
      <c r="U59" s="45"/>
    </row>
    <row r="60" spans="1:21" ht="15" customHeight="1">
      <c r="A60" s="21"/>
      <c r="B60" s="159" t="s">
        <v>138</v>
      </c>
      <c r="C60" s="159"/>
      <c r="D60" s="159" t="s">
        <v>229</v>
      </c>
      <c r="E60" s="159"/>
      <c r="F60" s="159"/>
      <c r="G60" s="159"/>
      <c r="H60" s="179">
        <v>549301.73</v>
      </c>
      <c r="I60" s="179"/>
      <c r="J60" s="71"/>
      <c r="K60" s="179"/>
      <c r="L60" s="179"/>
      <c r="M60" s="71">
        <v>1441247.51</v>
      </c>
      <c r="N60" s="179">
        <v>662626.99</v>
      </c>
      <c r="O60" s="179"/>
      <c r="P60" s="179">
        <f>N60/H60</f>
        <v>1.2063078519705372</v>
      </c>
      <c r="Q60" s="179"/>
      <c r="R60" s="179"/>
      <c r="S60" s="179">
        <f>N60/M60</f>
        <v>0.45975933030406413</v>
      </c>
      <c r="T60" s="179"/>
      <c r="U60" s="45"/>
    </row>
    <row r="61" spans="1:21" ht="15" customHeight="1">
      <c r="A61" s="21"/>
      <c r="B61" s="159" t="s">
        <v>34</v>
      </c>
      <c r="C61" s="159"/>
      <c r="D61" s="159" t="s">
        <v>35</v>
      </c>
      <c r="E61" s="159"/>
      <c r="F61" s="159"/>
      <c r="G61" s="159"/>
      <c r="H61" s="179">
        <v>432901.93</v>
      </c>
      <c r="I61" s="179"/>
      <c r="J61" s="71"/>
      <c r="K61" s="179"/>
      <c r="L61" s="179"/>
      <c r="M61" s="71">
        <v>1157278.8799999999</v>
      </c>
      <c r="N61" s="179">
        <v>551952.01</v>
      </c>
      <c r="O61" s="179"/>
      <c r="P61" s="179">
        <f t="shared" ref="P61:P88" si="10">N61/H61</f>
        <v>1.2750047337511292</v>
      </c>
      <c r="Q61" s="179"/>
      <c r="R61" s="179"/>
      <c r="S61" s="179">
        <f t="shared" ref="S61:S88" si="11">N61/M61</f>
        <v>0.4769394996649382</v>
      </c>
      <c r="T61" s="179"/>
      <c r="U61" s="45"/>
    </row>
    <row r="62" spans="1:21" ht="15" customHeight="1">
      <c r="A62" s="21"/>
      <c r="B62" s="159" t="s">
        <v>230</v>
      </c>
      <c r="C62" s="159"/>
      <c r="D62" s="159" t="s">
        <v>231</v>
      </c>
      <c r="E62" s="159"/>
      <c r="F62" s="159"/>
      <c r="G62" s="159"/>
      <c r="H62" s="179">
        <v>360068.38</v>
      </c>
      <c r="I62" s="179"/>
      <c r="J62" s="71"/>
      <c r="K62" s="179"/>
      <c r="L62" s="179"/>
      <c r="M62" s="71">
        <v>937970</v>
      </c>
      <c r="N62" s="179">
        <v>457023.59</v>
      </c>
      <c r="O62" s="179"/>
      <c r="P62" s="179">
        <f t="shared" si="10"/>
        <v>1.2692688816496467</v>
      </c>
      <c r="Q62" s="179"/>
      <c r="R62" s="179"/>
      <c r="S62" s="179">
        <f t="shared" si="11"/>
        <v>0.48724755589197949</v>
      </c>
      <c r="T62" s="179"/>
      <c r="U62" s="45"/>
    </row>
    <row r="63" spans="1:21" ht="15" customHeight="1">
      <c r="A63" s="21"/>
      <c r="B63" s="142" t="s">
        <v>36</v>
      </c>
      <c r="C63" s="142"/>
      <c r="D63" s="142" t="s">
        <v>37</v>
      </c>
      <c r="E63" s="142"/>
      <c r="F63" s="142"/>
      <c r="G63" s="142"/>
      <c r="H63" s="143">
        <v>352713.61</v>
      </c>
      <c r="I63" s="143"/>
      <c r="J63" s="59"/>
      <c r="K63" s="59"/>
      <c r="L63" s="59"/>
      <c r="M63" s="72">
        <v>921200</v>
      </c>
      <c r="N63" s="143">
        <v>446364.3</v>
      </c>
      <c r="O63" s="143"/>
      <c r="P63" s="179">
        <f t="shared" si="10"/>
        <v>1.2655148180984568</v>
      </c>
      <c r="Q63" s="179"/>
      <c r="R63" s="179"/>
      <c r="S63" s="179">
        <f t="shared" si="11"/>
        <v>0.48454656969170645</v>
      </c>
      <c r="T63" s="179"/>
      <c r="U63" s="45"/>
    </row>
    <row r="64" spans="1:21" ht="15" customHeight="1">
      <c r="A64" s="21"/>
      <c r="B64" s="142" t="s">
        <v>38</v>
      </c>
      <c r="C64" s="142"/>
      <c r="D64" s="142" t="s">
        <v>39</v>
      </c>
      <c r="E64" s="142"/>
      <c r="F64" s="142"/>
      <c r="G64" s="142"/>
      <c r="H64" s="143">
        <v>6337.18</v>
      </c>
      <c r="I64" s="143"/>
      <c r="J64" s="59"/>
      <c r="K64" s="59"/>
      <c r="L64" s="59"/>
      <c r="M64" s="72">
        <v>12000</v>
      </c>
      <c r="N64" s="143">
        <v>8868.3799999999992</v>
      </c>
      <c r="O64" s="143"/>
      <c r="P64" s="179">
        <f t="shared" si="10"/>
        <v>1.3994205624583804</v>
      </c>
      <c r="Q64" s="179"/>
      <c r="R64" s="179"/>
      <c r="S64" s="179">
        <f t="shared" si="11"/>
        <v>0.73903166666666664</v>
      </c>
      <c r="T64" s="179"/>
      <c r="U64" s="45"/>
    </row>
    <row r="65" spans="1:21" ht="15" customHeight="1">
      <c r="A65" s="21"/>
      <c r="B65" s="142" t="s">
        <v>40</v>
      </c>
      <c r="C65" s="142"/>
      <c r="D65" s="142" t="s">
        <v>41</v>
      </c>
      <c r="E65" s="142"/>
      <c r="F65" s="142"/>
      <c r="G65" s="142"/>
      <c r="H65" s="143">
        <v>1017.59</v>
      </c>
      <c r="I65" s="143"/>
      <c r="J65" s="59"/>
      <c r="K65" s="59"/>
      <c r="L65" s="59"/>
      <c r="M65" s="72">
        <v>4500</v>
      </c>
      <c r="N65" s="143">
        <v>1790.91</v>
      </c>
      <c r="O65" s="143"/>
      <c r="P65" s="179">
        <f t="shared" si="10"/>
        <v>1.759952436639511</v>
      </c>
      <c r="Q65" s="179"/>
      <c r="R65" s="179"/>
      <c r="S65" s="179">
        <f t="shared" si="11"/>
        <v>0.39798</v>
      </c>
      <c r="T65" s="179"/>
      <c r="U65" s="45"/>
    </row>
    <row r="66" spans="1:21" ht="15" customHeight="1">
      <c r="A66" s="21"/>
      <c r="B66" s="159" t="s">
        <v>232</v>
      </c>
      <c r="C66" s="159"/>
      <c r="D66" s="159" t="s">
        <v>43</v>
      </c>
      <c r="E66" s="159"/>
      <c r="F66" s="159"/>
      <c r="G66" s="159"/>
      <c r="H66" s="179">
        <v>13727.42</v>
      </c>
      <c r="I66" s="179"/>
      <c r="J66" s="71"/>
      <c r="K66" s="179"/>
      <c r="L66" s="179"/>
      <c r="M66" s="71">
        <v>65532.88</v>
      </c>
      <c r="N66" s="179">
        <v>20980.22</v>
      </c>
      <c r="O66" s="179"/>
      <c r="P66" s="179">
        <f t="shared" si="10"/>
        <v>1.5283440005478088</v>
      </c>
      <c r="Q66" s="179"/>
      <c r="R66" s="179"/>
      <c r="S66" s="179">
        <f t="shared" si="11"/>
        <v>0.32014799288540352</v>
      </c>
      <c r="T66" s="179"/>
      <c r="U66" s="45"/>
    </row>
    <row r="67" spans="1:21" ht="15" customHeight="1">
      <c r="A67" s="21"/>
      <c r="B67" s="142" t="s">
        <v>42</v>
      </c>
      <c r="C67" s="142"/>
      <c r="D67" s="142" t="s">
        <v>43</v>
      </c>
      <c r="E67" s="142"/>
      <c r="F67" s="142"/>
      <c r="G67" s="142"/>
      <c r="H67" s="143">
        <v>13727.42</v>
      </c>
      <c r="I67" s="143"/>
      <c r="J67" s="59"/>
      <c r="K67" s="59"/>
      <c r="L67" s="59"/>
      <c r="M67" s="72">
        <v>65532.88</v>
      </c>
      <c r="N67" s="143">
        <v>20980.22</v>
      </c>
      <c r="O67" s="143"/>
      <c r="P67" s="179">
        <f t="shared" si="10"/>
        <v>1.5283440005478088</v>
      </c>
      <c r="Q67" s="179"/>
      <c r="R67" s="179"/>
      <c r="S67" s="179">
        <f t="shared" si="11"/>
        <v>0.32014799288540352</v>
      </c>
      <c r="T67" s="179"/>
      <c r="U67" s="45"/>
    </row>
    <row r="68" spans="1:21" ht="15" customHeight="1">
      <c r="A68" s="21"/>
      <c r="B68" s="159" t="s">
        <v>233</v>
      </c>
      <c r="C68" s="159"/>
      <c r="D68" s="159" t="s">
        <v>234</v>
      </c>
      <c r="E68" s="159"/>
      <c r="F68" s="159"/>
      <c r="G68" s="159"/>
      <c r="H68" s="179">
        <v>59106.13</v>
      </c>
      <c r="I68" s="179"/>
      <c r="J68" s="71"/>
      <c r="K68" s="179"/>
      <c r="L68" s="179"/>
      <c r="M68" s="71">
        <v>153776</v>
      </c>
      <c r="N68" s="179">
        <v>73948.2</v>
      </c>
      <c r="O68" s="179"/>
      <c r="P68" s="179">
        <f t="shared" si="10"/>
        <v>1.2511088105413093</v>
      </c>
      <c r="Q68" s="179"/>
      <c r="R68" s="179"/>
      <c r="S68" s="179">
        <f t="shared" si="11"/>
        <v>0.48088258245760063</v>
      </c>
      <c r="T68" s="179"/>
      <c r="U68" s="45"/>
    </row>
    <row r="69" spans="1:21" ht="15" customHeight="1">
      <c r="A69" s="21"/>
      <c r="B69" s="142" t="s">
        <v>44</v>
      </c>
      <c r="C69" s="142"/>
      <c r="D69" s="142" t="s">
        <v>45</v>
      </c>
      <c r="E69" s="142"/>
      <c r="F69" s="142"/>
      <c r="G69" s="142"/>
      <c r="H69" s="143">
        <v>59101.56</v>
      </c>
      <c r="I69" s="143"/>
      <c r="J69" s="59"/>
      <c r="K69" s="59"/>
      <c r="L69" s="59"/>
      <c r="M69" s="72">
        <v>153749</v>
      </c>
      <c r="N69" s="143">
        <v>73948.2</v>
      </c>
      <c r="O69" s="143"/>
      <c r="P69" s="179">
        <f t="shared" si="10"/>
        <v>1.2512055519346696</v>
      </c>
      <c r="Q69" s="179"/>
      <c r="R69" s="179"/>
      <c r="S69" s="179">
        <f t="shared" si="11"/>
        <v>0.48096703067987434</v>
      </c>
      <c r="T69" s="179"/>
      <c r="U69" s="45"/>
    </row>
    <row r="70" spans="1:21" ht="15" customHeight="1">
      <c r="A70" s="21"/>
      <c r="B70" s="142" t="s">
        <v>46</v>
      </c>
      <c r="C70" s="142"/>
      <c r="D70" s="142" t="s">
        <v>47</v>
      </c>
      <c r="E70" s="142"/>
      <c r="F70" s="142"/>
      <c r="G70" s="142"/>
      <c r="H70" s="143">
        <v>4.57</v>
      </c>
      <c r="I70" s="143"/>
      <c r="J70" s="59"/>
      <c r="K70" s="59"/>
      <c r="L70" s="59"/>
      <c r="M70" s="72">
        <v>27</v>
      </c>
      <c r="N70" s="143">
        <v>0</v>
      </c>
      <c r="O70" s="143"/>
      <c r="P70" s="179">
        <f t="shared" si="10"/>
        <v>0</v>
      </c>
      <c r="Q70" s="179"/>
      <c r="R70" s="179"/>
      <c r="S70" s="179">
        <f t="shared" si="11"/>
        <v>0</v>
      </c>
      <c r="T70" s="179"/>
      <c r="U70" s="45"/>
    </row>
    <row r="71" spans="1:21" ht="15" customHeight="1">
      <c r="A71" s="21"/>
      <c r="B71" s="159" t="s">
        <v>48</v>
      </c>
      <c r="C71" s="159"/>
      <c r="D71" s="159" t="s">
        <v>49</v>
      </c>
      <c r="E71" s="159"/>
      <c r="F71" s="159"/>
      <c r="G71" s="159"/>
      <c r="H71" s="179">
        <v>82264.59</v>
      </c>
      <c r="I71" s="179"/>
      <c r="J71" s="71"/>
      <c r="K71" s="179"/>
      <c r="L71" s="179"/>
      <c r="M71" s="71">
        <v>195195.2</v>
      </c>
      <c r="N71" s="179">
        <v>72823.81</v>
      </c>
      <c r="O71" s="179"/>
      <c r="P71" s="179">
        <f t="shared" si="10"/>
        <v>0.88523883726886621</v>
      </c>
      <c r="Q71" s="179"/>
      <c r="R71" s="179"/>
      <c r="S71" s="179">
        <f t="shared" si="11"/>
        <v>0.37308197127798221</v>
      </c>
      <c r="T71" s="179"/>
      <c r="U71" s="45"/>
    </row>
    <row r="72" spans="1:21" ht="15" customHeight="1">
      <c r="A72" s="21"/>
      <c r="B72" s="159" t="s">
        <v>235</v>
      </c>
      <c r="C72" s="159"/>
      <c r="D72" s="159" t="s">
        <v>236</v>
      </c>
      <c r="E72" s="159"/>
      <c r="F72" s="159"/>
      <c r="G72" s="159"/>
      <c r="H72" s="179">
        <v>22931.85</v>
      </c>
      <c r="I72" s="179"/>
      <c r="J72" s="71"/>
      <c r="K72" s="179"/>
      <c r="L72" s="179"/>
      <c r="M72" s="71">
        <v>79806.850000000006</v>
      </c>
      <c r="N72" s="179">
        <v>24286.28</v>
      </c>
      <c r="O72" s="179"/>
      <c r="P72" s="179">
        <f t="shared" si="10"/>
        <v>1.059063267900322</v>
      </c>
      <c r="Q72" s="179"/>
      <c r="R72" s="179"/>
      <c r="S72" s="179">
        <f t="shared" si="11"/>
        <v>0.30431322624561674</v>
      </c>
      <c r="T72" s="179"/>
      <c r="U72" s="45"/>
    </row>
    <row r="73" spans="1:21" ht="15" customHeight="1">
      <c r="A73" s="21"/>
      <c r="B73" s="142" t="s">
        <v>50</v>
      </c>
      <c r="C73" s="142"/>
      <c r="D73" s="142" t="s">
        <v>51</v>
      </c>
      <c r="E73" s="142"/>
      <c r="F73" s="142"/>
      <c r="G73" s="142"/>
      <c r="H73" s="143">
        <v>9588.1200000000008</v>
      </c>
      <c r="I73" s="143"/>
      <c r="J73" s="59"/>
      <c r="K73" s="59"/>
      <c r="L73" s="59"/>
      <c r="M73" s="72">
        <v>6728.4</v>
      </c>
      <c r="N73" s="143">
        <v>3039.63</v>
      </c>
      <c r="O73" s="143"/>
      <c r="P73" s="179">
        <f t="shared" si="10"/>
        <v>0.31702043779176731</v>
      </c>
      <c r="Q73" s="179"/>
      <c r="R73" s="179"/>
      <c r="S73" s="179">
        <f t="shared" si="11"/>
        <v>0.45176119136793297</v>
      </c>
      <c r="T73" s="179"/>
      <c r="U73" s="45"/>
    </row>
    <row r="74" spans="1:21" ht="15" customHeight="1">
      <c r="A74" s="21"/>
      <c r="B74" s="142" t="s">
        <v>52</v>
      </c>
      <c r="C74" s="142"/>
      <c r="D74" s="142" t="s">
        <v>53</v>
      </c>
      <c r="E74" s="142"/>
      <c r="F74" s="142"/>
      <c r="G74" s="142"/>
      <c r="H74" s="143">
        <v>13188.13</v>
      </c>
      <c r="I74" s="143"/>
      <c r="J74" s="59"/>
      <c r="K74" s="59"/>
      <c r="L74" s="59"/>
      <c r="M74" s="72">
        <v>29132</v>
      </c>
      <c r="N74" s="143">
        <v>15406.39</v>
      </c>
      <c r="O74" s="143"/>
      <c r="P74" s="179">
        <f t="shared" si="10"/>
        <v>1.1682012537031408</v>
      </c>
      <c r="Q74" s="179"/>
      <c r="R74" s="179"/>
      <c r="S74" s="179">
        <f t="shared" si="11"/>
        <v>0.52884765893175889</v>
      </c>
      <c r="T74" s="179"/>
      <c r="U74" s="45"/>
    </row>
    <row r="75" spans="1:21" ht="15" customHeight="1">
      <c r="A75" s="21"/>
      <c r="B75" s="142" t="s">
        <v>71</v>
      </c>
      <c r="C75" s="142"/>
      <c r="D75" s="142" t="s">
        <v>72</v>
      </c>
      <c r="E75" s="142"/>
      <c r="F75" s="142"/>
      <c r="G75" s="142"/>
      <c r="H75" s="143">
        <v>128</v>
      </c>
      <c r="I75" s="143"/>
      <c r="J75" s="59"/>
      <c r="K75" s="59"/>
      <c r="L75" s="59"/>
      <c r="M75" s="72">
        <v>43846.45</v>
      </c>
      <c r="N75" s="143">
        <v>5806.26</v>
      </c>
      <c r="O75" s="143"/>
      <c r="P75" s="179">
        <f t="shared" si="10"/>
        <v>45.361406250000002</v>
      </c>
      <c r="Q75" s="179"/>
      <c r="R75" s="179"/>
      <c r="S75" s="179">
        <f t="shared" si="11"/>
        <v>0.13242257925099982</v>
      </c>
      <c r="T75" s="179"/>
      <c r="U75" s="45"/>
    </row>
    <row r="76" spans="1:21" ht="15" customHeight="1">
      <c r="A76" s="21"/>
      <c r="B76" s="142" t="s">
        <v>73</v>
      </c>
      <c r="C76" s="142"/>
      <c r="D76" s="142" t="s">
        <v>74</v>
      </c>
      <c r="E76" s="142"/>
      <c r="F76" s="142"/>
      <c r="G76" s="142"/>
      <c r="H76" s="143">
        <v>27.6</v>
      </c>
      <c r="I76" s="143"/>
      <c r="J76" s="59"/>
      <c r="K76" s="59"/>
      <c r="L76" s="59"/>
      <c r="M76" s="72">
        <v>100</v>
      </c>
      <c r="N76" s="143">
        <v>34</v>
      </c>
      <c r="O76" s="143"/>
      <c r="P76" s="179">
        <f t="shared" si="10"/>
        <v>1.2318840579710144</v>
      </c>
      <c r="Q76" s="179"/>
      <c r="R76" s="179"/>
      <c r="S76" s="179">
        <f t="shared" si="11"/>
        <v>0.34</v>
      </c>
      <c r="T76" s="179"/>
      <c r="U76" s="45"/>
    </row>
    <row r="77" spans="1:21" ht="15" customHeight="1">
      <c r="A77" s="21"/>
      <c r="B77" s="159" t="s">
        <v>237</v>
      </c>
      <c r="C77" s="159"/>
      <c r="D77" s="159" t="s">
        <v>238</v>
      </c>
      <c r="E77" s="159"/>
      <c r="F77" s="159"/>
      <c r="G77" s="159"/>
      <c r="H77" s="179">
        <v>29135.99</v>
      </c>
      <c r="I77" s="179"/>
      <c r="J77" s="71"/>
      <c r="K77" s="179"/>
      <c r="L77" s="179"/>
      <c r="M77" s="71">
        <v>56482.49</v>
      </c>
      <c r="N77" s="179">
        <v>27073.7</v>
      </c>
      <c r="O77" s="179"/>
      <c r="P77" s="179">
        <f t="shared" si="10"/>
        <v>0.92921846829299426</v>
      </c>
      <c r="Q77" s="179"/>
      <c r="R77" s="179"/>
      <c r="S77" s="179">
        <f t="shared" si="11"/>
        <v>0.47932908056992535</v>
      </c>
      <c r="T77" s="179"/>
      <c r="U77" s="45"/>
    </row>
    <row r="78" spans="1:21" ht="15" customHeight="1">
      <c r="A78" s="21"/>
      <c r="B78" s="142" t="s">
        <v>75</v>
      </c>
      <c r="C78" s="142"/>
      <c r="D78" s="142" t="s">
        <v>76</v>
      </c>
      <c r="E78" s="142"/>
      <c r="F78" s="142"/>
      <c r="G78" s="142"/>
      <c r="H78" s="143">
        <v>6539.4</v>
      </c>
      <c r="I78" s="143"/>
      <c r="J78" s="59"/>
      <c r="K78" s="59"/>
      <c r="L78" s="59"/>
      <c r="M78" s="72">
        <v>15146</v>
      </c>
      <c r="N78" s="143">
        <v>7216.85</v>
      </c>
      <c r="O78" s="143"/>
      <c r="P78" s="179">
        <f t="shared" si="10"/>
        <v>1.1035951310517786</v>
      </c>
      <c r="Q78" s="179"/>
      <c r="R78" s="179"/>
      <c r="S78" s="179">
        <f t="shared" si="11"/>
        <v>0.47648554073682825</v>
      </c>
      <c r="T78" s="179"/>
      <c r="U78" s="45"/>
    </row>
    <row r="79" spans="1:21" ht="15" customHeight="1">
      <c r="A79" s="21"/>
      <c r="B79" s="142" t="s">
        <v>77</v>
      </c>
      <c r="C79" s="142"/>
      <c r="D79" s="142" t="s">
        <v>78</v>
      </c>
      <c r="E79" s="142"/>
      <c r="F79" s="142"/>
      <c r="G79" s="142"/>
      <c r="H79" s="143">
        <v>1786.84</v>
      </c>
      <c r="I79" s="143"/>
      <c r="J79" s="59"/>
      <c r="K79" s="59"/>
      <c r="L79" s="59"/>
      <c r="M79" s="72">
        <v>4039.94</v>
      </c>
      <c r="N79" s="143">
        <v>1587.82</v>
      </c>
      <c r="O79" s="143"/>
      <c r="P79" s="179">
        <f t="shared" si="10"/>
        <v>0.88861901457321302</v>
      </c>
      <c r="Q79" s="179"/>
      <c r="R79" s="179"/>
      <c r="S79" s="179">
        <f t="shared" si="11"/>
        <v>0.3930305895632113</v>
      </c>
      <c r="T79" s="179"/>
      <c r="U79" s="45"/>
    </row>
    <row r="80" spans="1:21" ht="15" customHeight="1">
      <c r="A80" s="21"/>
      <c r="B80" s="142" t="s">
        <v>79</v>
      </c>
      <c r="C80" s="142"/>
      <c r="D80" s="142" t="s">
        <v>80</v>
      </c>
      <c r="E80" s="142"/>
      <c r="F80" s="142"/>
      <c r="G80" s="142"/>
      <c r="H80" s="143">
        <v>18667.23</v>
      </c>
      <c r="I80" s="143"/>
      <c r="J80" s="59"/>
      <c r="K80" s="59"/>
      <c r="L80" s="59"/>
      <c r="M80" s="72">
        <v>28927.55</v>
      </c>
      <c r="N80" s="143">
        <v>17472</v>
      </c>
      <c r="O80" s="143"/>
      <c r="P80" s="179">
        <f t="shared" si="10"/>
        <v>0.93597175370957553</v>
      </c>
      <c r="Q80" s="179"/>
      <c r="R80" s="179"/>
      <c r="S80" s="179">
        <f t="shared" si="11"/>
        <v>0.60399169649693807</v>
      </c>
      <c r="T80" s="179"/>
      <c r="U80" s="45"/>
    </row>
    <row r="81" spans="1:21" ht="15" customHeight="1">
      <c r="A81" s="21"/>
      <c r="B81" s="142" t="s">
        <v>65</v>
      </c>
      <c r="C81" s="142"/>
      <c r="D81" s="142" t="s">
        <v>66</v>
      </c>
      <c r="E81" s="142"/>
      <c r="F81" s="142"/>
      <c r="G81" s="142"/>
      <c r="H81" s="143">
        <v>1283.8800000000001</v>
      </c>
      <c r="I81" s="143"/>
      <c r="J81" s="59"/>
      <c r="K81" s="59"/>
      <c r="L81" s="59"/>
      <c r="M81" s="72">
        <v>3046</v>
      </c>
      <c r="N81" s="143">
        <v>553.28</v>
      </c>
      <c r="O81" s="143"/>
      <c r="P81" s="179">
        <f t="shared" si="10"/>
        <v>0.43094370190360465</v>
      </c>
      <c r="Q81" s="179"/>
      <c r="R81" s="179"/>
      <c r="S81" s="179">
        <f t="shared" si="11"/>
        <v>0.1816414970453053</v>
      </c>
      <c r="T81" s="179"/>
      <c r="U81" s="45"/>
    </row>
    <row r="82" spans="1:21" ht="15" customHeight="1">
      <c r="A82" s="21"/>
      <c r="B82" s="142" t="s">
        <v>81</v>
      </c>
      <c r="C82" s="142"/>
      <c r="D82" s="142" t="s">
        <v>82</v>
      </c>
      <c r="E82" s="142"/>
      <c r="F82" s="142"/>
      <c r="G82" s="142"/>
      <c r="H82" s="143">
        <v>858.64</v>
      </c>
      <c r="I82" s="143"/>
      <c r="J82" s="59"/>
      <c r="K82" s="59"/>
      <c r="L82" s="59"/>
      <c r="M82" s="72">
        <v>4323</v>
      </c>
      <c r="N82" s="143">
        <v>243.75</v>
      </c>
      <c r="O82" s="143"/>
      <c r="P82" s="179">
        <f t="shared" si="10"/>
        <v>0.28387915773781797</v>
      </c>
      <c r="Q82" s="179"/>
      <c r="R82" s="179"/>
      <c r="S82" s="179">
        <f t="shared" si="11"/>
        <v>5.6384455239417069E-2</v>
      </c>
      <c r="T82" s="179"/>
      <c r="U82" s="45"/>
    </row>
    <row r="83" spans="1:21" ht="15" customHeight="1">
      <c r="A83" s="21"/>
      <c r="B83" s="142" t="s">
        <v>83</v>
      </c>
      <c r="C83" s="142"/>
      <c r="D83" s="142" t="s">
        <v>84</v>
      </c>
      <c r="E83" s="142"/>
      <c r="F83" s="142"/>
      <c r="G83" s="142"/>
      <c r="H83" s="143">
        <v>0</v>
      </c>
      <c r="I83" s="143"/>
      <c r="J83" s="59"/>
      <c r="K83" s="59"/>
      <c r="L83" s="59"/>
      <c r="M83" s="72">
        <v>1000</v>
      </c>
      <c r="N83" s="143">
        <v>0</v>
      </c>
      <c r="O83" s="143"/>
      <c r="P83" s="179">
        <v>0</v>
      </c>
      <c r="Q83" s="179"/>
      <c r="R83" s="179"/>
      <c r="S83" s="179">
        <f t="shared" si="11"/>
        <v>0</v>
      </c>
      <c r="T83" s="179"/>
      <c r="U83" s="45"/>
    </row>
    <row r="84" spans="1:21" ht="15" customHeight="1">
      <c r="A84" s="21"/>
      <c r="B84" s="159" t="s">
        <v>239</v>
      </c>
      <c r="C84" s="159"/>
      <c r="D84" s="159" t="s">
        <v>240</v>
      </c>
      <c r="E84" s="159"/>
      <c r="F84" s="159"/>
      <c r="G84" s="159"/>
      <c r="H84" s="179">
        <v>19148.61</v>
      </c>
      <c r="I84" s="179"/>
      <c r="J84" s="71"/>
      <c r="K84" s="179"/>
      <c r="L84" s="179"/>
      <c r="M84" s="71">
        <v>33084</v>
      </c>
      <c r="N84" s="179">
        <v>15049.36</v>
      </c>
      <c r="O84" s="179"/>
      <c r="P84" s="179">
        <f t="shared" si="10"/>
        <v>0.78592440913465778</v>
      </c>
      <c r="Q84" s="179"/>
      <c r="R84" s="179"/>
      <c r="S84" s="179">
        <f t="shared" si="11"/>
        <v>0.45488332728811509</v>
      </c>
      <c r="T84" s="179"/>
      <c r="U84" s="45"/>
    </row>
    <row r="85" spans="1:21" ht="15" customHeight="1">
      <c r="A85" s="21"/>
      <c r="B85" s="142" t="s">
        <v>85</v>
      </c>
      <c r="C85" s="142"/>
      <c r="D85" s="142" t="s">
        <v>86</v>
      </c>
      <c r="E85" s="142"/>
      <c r="F85" s="142"/>
      <c r="G85" s="142"/>
      <c r="H85" s="143">
        <v>4626.3</v>
      </c>
      <c r="I85" s="143"/>
      <c r="J85" s="59"/>
      <c r="K85" s="59"/>
      <c r="L85" s="59"/>
      <c r="M85" s="72">
        <v>3767</v>
      </c>
      <c r="N85" s="143">
        <v>1651.83</v>
      </c>
      <c r="O85" s="143"/>
      <c r="P85" s="179">
        <f t="shared" si="10"/>
        <v>0.35705207185007454</v>
      </c>
      <c r="Q85" s="179"/>
      <c r="R85" s="179"/>
      <c r="S85" s="179">
        <f t="shared" si="11"/>
        <v>0.43850013273161664</v>
      </c>
      <c r="T85" s="179"/>
      <c r="U85" s="45"/>
    </row>
    <row r="86" spans="1:21" ht="15" customHeight="1">
      <c r="A86" s="21"/>
      <c r="B86" s="142" t="s">
        <v>67</v>
      </c>
      <c r="C86" s="142"/>
      <c r="D86" s="142" t="s">
        <v>68</v>
      </c>
      <c r="E86" s="142"/>
      <c r="F86" s="142"/>
      <c r="G86" s="142"/>
      <c r="H86" s="143">
        <v>1668.74</v>
      </c>
      <c r="I86" s="143"/>
      <c r="J86" s="59"/>
      <c r="K86" s="59"/>
      <c r="L86" s="59"/>
      <c r="M86" s="72">
        <v>4077</v>
      </c>
      <c r="N86" s="143">
        <v>1177.3800000000001</v>
      </c>
      <c r="O86" s="143"/>
      <c r="P86" s="179">
        <f t="shared" si="10"/>
        <v>0.70555029543248204</v>
      </c>
      <c r="Q86" s="179"/>
      <c r="R86" s="179"/>
      <c r="S86" s="179">
        <f t="shared" si="11"/>
        <v>0.28878587196467992</v>
      </c>
      <c r="T86" s="179"/>
      <c r="U86" s="45"/>
    </row>
    <row r="87" spans="1:21" ht="15" customHeight="1">
      <c r="A87" s="21"/>
      <c r="B87" s="142" t="s">
        <v>87</v>
      </c>
      <c r="C87" s="142"/>
      <c r="D87" s="142" t="s">
        <v>88</v>
      </c>
      <c r="E87" s="142"/>
      <c r="F87" s="142"/>
      <c r="G87" s="142"/>
      <c r="H87" s="143">
        <v>107</v>
      </c>
      <c r="I87" s="143"/>
      <c r="J87" s="59"/>
      <c r="K87" s="59"/>
      <c r="L87" s="59"/>
      <c r="M87" s="72">
        <v>212</v>
      </c>
      <c r="N87" s="143">
        <v>188</v>
      </c>
      <c r="O87" s="143"/>
      <c r="P87" s="179">
        <f t="shared" si="10"/>
        <v>1.7570093457943925</v>
      </c>
      <c r="Q87" s="179"/>
      <c r="R87" s="179"/>
      <c r="S87" s="179">
        <f t="shared" si="11"/>
        <v>0.8867924528301887</v>
      </c>
      <c r="T87" s="179"/>
      <c r="U87" s="45"/>
    </row>
    <row r="88" spans="1:21" ht="15" customHeight="1">
      <c r="A88" s="21"/>
      <c r="B88" s="142" t="s">
        <v>89</v>
      </c>
      <c r="C88" s="142"/>
      <c r="D88" s="142" t="s">
        <v>90</v>
      </c>
      <c r="E88" s="142"/>
      <c r="F88" s="142"/>
      <c r="G88" s="142"/>
      <c r="H88" s="143">
        <v>4854.79</v>
      </c>
      <c r="I88" s="143"/>
      <c r="J88" s="59"/>
      <c r="K88" s="59"/>
      <c r="L88" s="59"/>
      <c r="M88" s="72">
        <v>9983</v>
      </c>
      <c r="N88" s="143">
        <v>4862.5200000000004</v>
      </c>
      <c r="O88" s="143"/>
      <c r="P88" s="179">
        <f t="shared" si="10"/>
        <v>1.0015922418889387</v>
      </c>
      <c r="Q88" s="179"/>
      <c r="R88" s="179"/>
      <c r="S88" s="179">
        <f t="shared" si="11"/>
        <v>0.48708003606130423</v>
      </c>
      <c r="T88" s="179"/>
      <c r="U88" s="45"/>
    </row>
    <row r="89" spans="1:21" ht="9.9" customHeight="1" thickBot="1">
      <c r="A89" s="21"/>
      <c r="B89" s="21"/>
      <c r="C89" s="21"/>
      <c r="D89" s="21"/>
      <c r="E89" s="21"/>
      <c r="F89" s="21"/>
      <c r="G89" s="21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45"/>
    </row>
    <row r="90" spans="1:21" ht="0.9" customHeight="1">
      <c r="A90" s="21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45"/>
    </row>
    <row r="91" spans="1:21" ht="12" customHeight="1">
      <c r="A91" s="21"/>
      <c r="B91" s="140"/>
      <c r="C91" s="140"/>
      <c r="D91" s="140"/>
      <c r="E91" s="21"/>
      <c r="F91" s="21"/>
      <c r="G91" s="165"/>
      <c r="H91" s="165"/>
      <c r="I91" s="163"/>
      <c r="J91" s="163"/>
      <c r="K91" s="163"/>
      <c r="L91" s="59"/>
      <c r="M91" s="59"/>
      <c r="N91" s="141"/>
      <c r="O91" s="141"/>
      <c r="P91" s="141"/>
      <c r="Q91" s="141"/>
      <c r="R91" s="141"/>
      <c r="S91" s="141"/>
      <c r="T91" s="59"/>
      <c r="U91" s="45"/>
    </row>
    <row r="92" spans="1:21" ht="33" customHeight="1">
      <c r="A92" s="21"/>
      <c r="B92" s="21"/>
      <c r="C92" s="21"/>
      <c r="D92" s="21"/>
      <c r="E92" s="21"/>
      <c r="F92" s="21"/>
      <c r="G92" s="21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45"/>
    </row>
    <row r="93" spans="1:21" ht="20.100000000000001" customHeight="1">
      <c r="A93" s="21"/>
      <c r="B93" s="21"/>
      <c r="C93" s="21"/>
      <c r="D93" s="21"/>
      <c r="E93" s="21"/>
      <c r="F93" s="21"/>
      <c r="G93" s="21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45"/>
    </row>
    <row r="94" spans="1:21" ht="12" customHeight="1">
      <c r="A94" s="21"/>
      <c r="B94" s="162"/>
      <c r="C94" s="162"/>
      <c r="D94" s="162"/>
      <c r="E94" s="162"/>
      <c r="F94" s="21"/>
      <c r="G94" s="21"/>
      <c r="H94" s="59"/>
      <c r="I94" s="59"/>
      <c r="J94" s="59"/>
      <c r="K94" s="59"/>
      <c r="L94" s="59"/>
      <c r="M94" s="59"/>
      <c r="N94" s="59"/>
      <c r="O94" s="141"/>
      <c r="P94" s="141"/>
      <c r="Q94" s="59"/>
      <c r="R94" s="163"/>
      <c r="S94" s="163"/>
      <c r="T94" s="163"/>
      <c r="U94" s="45"/>
    </row>
    <row r="95" spans="1:21" ht="12" customHeight="1">
      <c r="A95" s="21"/>
      <c r="B95" s="140"/>
      <c r="C95" s="140"/>
      <c r="D95" s="140"/>
      <c r="E95" s="140"/>
      <c r="F95" s="21"/>
      <c r="G95" s="21"/>
      <c r="H95" s="59"/>
      <c r="I95" s="59"/>
      <c r="J95" s="59"/>
      <c r="K95" s="59"/>
      <c r="L95" s="59"/>
      <c r="M95" s="59"/>
      <c r="N95" s="59"/>
      <c r="O95" s="141"/>
      <c r="P95" s="141"/>
      <c r="Q95" s="59"/>
      <c r="R95" s="163"/>
      <c r="S95" s="163"/>
      <c r="T95" s="163"/>
      <c r="U95" s="45"/>
    </row>
    <row r="96" spans="1:21" ht="20.100000000000001" customHeight="1">
      <c r="A96" s="21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45"/>
    </row>
    <row r="97" spans="1:21" ht="3" customHeight="1">
      <c r="A97" s="21"/>
      <c r="B97" s="21"/>
      <c r="C97" s="21"/>
      <c r="D97" s="21"/>
      <c r="E97" s="21"/>
      <c r="F97" s="21"/>
      <c r="G97" s="21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45"/>
    </row>
    <row r="98" spans="1:21" ht="20.100000000000001" customHeight="1">
      <c r="A98" s="21"/>
      <c r="B98" s="159" t="s">
        <v>169</v>
      </c>
      <c r="C98" s="159"/>
      <c r="D98" s="159" t="s">
        <v>227</v>
      </c>
      <c r="E98" s="159"/>
      <c r="F98" s="159"/>
      <c r="G98" s="159"/>
      <c r="H98" s="156" t="s">
        <v>331</v>
      </c>
      <c r="I98" s="156"/>
      <c r="J98" s="70" t="s">
        <v>327</v>
      </c>
      <c r="K98" s="156" t="s">
        <v>328</v>
      </c>
      <c r="L98" s="156"/>
      <c r="M98" s="70" t="s">
        <v>329</v>
      </c>
      <c r="N98" s="156" t="s">
        <v>330</v>
      </c>
      <c r="O98" s="156"/>
      <c r="P98" s="156" t="s">
        <v>171</v>
      </c>
      <c r="Q98" s="156"/>
      <c r="R98" s="156"/>
      <c r="S98" s="156" t="s">
        <v>172</v>
      </c>
      <c r="T98" s="156"/>
      <c r="U98" s="45"/>
    </row>
    <row r="99" spans="1:21" ht="0.9" customHeight="1" thickBot="1">
      <c r="A99" s="21"/>
      <c r="B99" s="21"/>
      <c r="C99" s="21"/>
      <c r="D99" s="21"/>
      <c r="E99" s="21"/>
      <c r="F99" s="21"/>
      <c r="G99" s="21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45"/>
    </row>
    <row r="100" spans="1:21" ht="0.9" customHeight="1">
      <c r="A100" s="21"/>
      <c r="B100" s="21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45"/>
    </row>
    <row r="101" spans="1:21" ht="15" customHeight="1">
      <c r="A101" s="21"/>
      <c r="B101" s="142" t="s">
        <v>91</v>
      </c>
      <c r="C101" s="142"/>
      <c r="D101" s="142" t="s">
        <v>92</v>
      </c>
      <c r="E101" s="142"/>
      <c r="F101" s="142"/>
      <c r="G101" s="142"/>
      <c r="H101" s="143">
        <v>2389.0500000000002</v>
      </c>
      <c r="I101" s="143"/>
      <c r="J101" s="59"/>
      <c r="K101" s="59"/>
      <c r="L101" s="59"/>
      <c r="M101" s="72">
        <v>2063</v>
      </c>
      <c r="N101" s="143">
        <v>1911.24</v>
      </c>
      <c r="O101" s="143"/>
      <c r="P101" s="143">
        <f>N101/H101</f>
        <v>0.79999999999999993</v>
      </c>
      <c r="Q101" s="143"/>
      <c r="R101" s="143"/>
      <c r="S101" s="180">
        <f>N101/M101</f>
        <v>0.92643722733882694</v>
      </c>
      <c r="T101" s="180"/>
      <c r="U101" s="45"/>
    </row>
    <row r="102" spans="1:21" ht="15" customHeight="1">
      <c r="A102" s="21"/>
      <c r="B102" s="142" t="s">
        <v>93</v>
      </c>
      <c r="C102" s="142"/>
      <c r="D102" s="142" t="s">
        <v>94</v>
      </c>
      <c r="E102" s="142"/>
      <c r="F102" s="142"/>
      <c r="G102" s="142"/>
      <c r="H102" s="143">
        <v>2815.77</v>
      </c>
      <c r="I102" s="143"/>
      <c r="J102" s="59"/>
      <c r="K102" s="59"/>
      <c r="L102" s="59"/>
      <c r="M102" s="72">
        <v>8412</v>
      </c>
      <c r="N102" s="143">
        <v>2700.27</v>
      </c>
      <c r="O102" s="143"/>
      <c r="P102" s="143">
        <f t="shared" ref="P102:P128" si="12">N102/H102</f>
        <v>0.95898102472858227</v>
      </c>
      <c r="Q102" s="143"/>
      <c r="R102" s="143"/>
      <c r="S102" s="180">
        <f t="shared" ref="S102:S128" si="13">N102/M102</f>
        <v>0.3210021398002853</v>
      </c>
      <c r="T102" s="180"/>
      <c r="U102" s="45"/>
    </row>
    <row r="103" spans="1:21" ht="15" customHeight="1">
      <c r="A103" s="21"/>
      <c r="B103" s="142" t="s">
        <v>95</v>
      </c>
      <c r="C103" s="142"/>
      <c r="D103" s="142" t="s">
        <v>96</v>
      </c>
      <c r="E103" s="142"/>
      <c r="F103" s="142"/>
      <c r="G103" s="142"/>
      <c r="H103" s="143">
        <v>2199.56</v>
      </c>
      <c r="I103" s="143"/>
      <c r="J103" s="59"/>
      <c r="K103" s="59"/>
      <c r="L103" s="59"/>
      <c r="M103" s="72">
        <v>3500</v>
      </c>
      <c r="N103" s="143">
        <v>2204.17</v>
      </c>
      <c r="O103" s="143"/>
      <c r="P103" s="143">
        <f t="shared" si="12"/>
        <v>1.0020958737201986</v>
      </c>
      <c r="Q103" s="143"/>
      <c r="R103" s="143"/>
      <c r="S103" s="180">
        <f t="shared" si="13"/>
        <v>0.62976285714285718</v>
      </c>
      <c r="T103" s="180"/>
      <c r="U103" s="45"/>
    </row>
    <row r="104" spans="1:21" ht="15" customHeight="1">
      <c r="A104" s="21"/>
      <c r="B104" s="142" t="s">
        <v>97</v>
      </c>
      <c r="C104" s="142"/>
      <c r="D104" s="142" t="s">
        <v>98</v>
      </c>
      <c r="E104" s="142"/>
      <c r="F104" s="142"/>
      <c r="G104" s="142"/>
      <c r="H104" s="143">
        <v>487.4</v>
      </c>
      <c r="I104" s="143"/>
      <c r="J104" s="59"/>
      <c r="K104" s="59"/>
      <c r="L104" s="59"/>
      <c r="M104" s="72">
        <v>1070</v>
      </c>
      <c r="N104" s="143">
        <v>353.95</v>
      </c>
      <c r="O104" s="143"/>
      <c r="P104" s="143">
        <f t="shared" si="12"/>
        <v>0.72620024620434964</v>
      </c>
      <c r="Q104" s="143"/>
      <c r="R104" s="143"/>
      <c r="S104" s="180">
        <f t="shared" si="13"/>
        <v>0.33079439252336446</v>
      </c>
      <c r="T104" s="180"/>
      <c r="U104" s="45"/>
    </row>
    <row r="105" spans="1:21" ht="15" customHeight="1">
      <c r="A105" s="21"/>
      <c r="B105" s="159" t="s">
        <v>241</v>
      </c>
      <c r="C105" s="159"/>
      <c r="D105" s="159" t="s">
        <v>100</v>
      </c>
      <c r="E105" s="159"/>
      <c r="F105" s="159"/>
      <c r="G105" s="159"/>
      <c r="H105" s="179">
        <v>7335.35</v>
      </c>
      <c r="I105" s="179"/>
      <c r="J105" s="71"/>
      <c r="K105" s="179"/>
      <c r="L105" s="179"/>
      <c r="M105" s="71">
        <v>1016.48</v>
      </c>
      <c r="N105" s="179">
        <v>290.19</v>
      </c>
      <c r="O105" s="179"/>
      <c r="P105" s="143">
        <f t="shared" si="12"/>
        <v>3.9560484503125277E-2</v>
      </c>
      <c r="Q105" s="143"/>
      <c r="R105" s="143"/>
      <c r="S105" s="180">
        <f t="shared" si="13"/>
        <v>0.28548520384070519</v>
      </c>
      <c r="T105" s="180"/>
      <c r="U105" s="45"/>
    </row>
    <row r="106" spans="1:21" ht="15" customHeight="1">
      <c r="A106" s="21"/>
      <c r="B106" s="142" t="s">
        <v>99</v>
      </c>
      <c r="C106" s="142"/>
      <c r="D106" s="142" t="s">
        <v>100</v>
      </c>
      <c r="E106" s="142"/>
      <c r="F106" s="142"/>
      <c r="G106" s="142"/>
      <c r="H106" s="143">
        <v>7335.35</v>
      </c>
      <c r="I106" s="143"/>
      <c r="J106" s="59"/>
      <c r="K106" s="59"/>
      <c r="L106" s="59"/>
      <c r="M106" s="72">
        <v>1016.48</v>
      </c>
      <c r="N106" s="143">
        <v>290.19</v>
      </c>
      <c r="O106" s="143"/>
      <c r="P106" s="143">
        <f t="shared" si="12"/>
        <v>3.9560484503125277E-2</v>
      </c>
      <c r="Q106" s="143"/>
      <c r="R106" s="143"/>
      <c r="S106" s="180">
        <f t="shared" si="13"/>
        <v>0.28548520384070519</v>
      </c>
      <c r="T106" s="180"/>
      <c r="U106" s="45"/>
    </row>
    <row r="107" spans="1:21" ht="15" customHeight="1">
      <c r="A107" s="21"/>
      <c r="B107" s="159" t="s">
        <v>242</v>
      </c>
      <c r="C107" s="159"/>
      <c r="D107" s="159" t="s">
        <v>108</v>
      </c>
      <c r="E107" s="159"/>
      <c r="F107" s="159"/>
      <c r="G107" s="159"/>
      <c r="H107" s="179">
        <v>3712.79</v>
      </c>
      <c r="I107" s="179"/>
      <c r="J107" s="71"/>
      <c r="K107" s="179"/>
      <c r="L107" s="179"/>
      <c r="M107" s="71">
        <v>24805.38</v>
      </c>
      <c r="N107" s="179">
        <v>6124.28</v>
      </c>
      <c r="O107" s="179"/>
      <c r="P107" s="143">
        <f t="shared" si="12"/>
        <v>1.6495088599139729</v>
      </c>
      <c r="Q107" s="143"/>
      <c r="R107" s="143"/>
      <c r="S107" s="180">
        <f t="shared" si="13"/>
        <v>0.24689321429464089</v>
      </c>
      <c r="T107" s="180"/>
      <c r="U107" s="45"/>
    </row>
    <row r="108" spans="1:21" ht="15" customHeight="1">
      <c r="A108" s="21"/>
      <c r="B108" s="142" t="s">
        <v>101</v>
      </c>
      <c r="C108" s="142"/>
      <c r="D108" s="142" t="s">
        <v>102</v>
      </c>
      <c r="E108" s="142"/>
      <c r="F108" s="142"/>
      <c r="G108" s="142"/>
      <c r="H108" s="143" t="s">
        <v>184</v>
      </c>
      <c r="I108" s="143"/>
      <c r="J108" s="59"/>
      <c r="K108" s="59"/>
      <c r="L108" s="59"/>
      <c r="M108" s="72">
        <v>3827.66</v>
      </c>
      <c r="N108" s="143">
        <v>3827.66</v>
      </c>
      <c r="O108" s="143"/>
      <c r="P108" s="143">
        <v>0</v>
      </c>
      <c r="Q108" s="143"/>
      <c r="R108" s="143"/>
      <c r="S108" s="180">
        <f t="shared" si="13"/>
        <v>1</v>
      </c>
      <c r="T108" s="180"/>
      <c r="U108" s="45"/>
    </row>
    <row r="109" spans="1:21" ht="15" customHeight="1">
      <c r="A109" s="21"/>
      <c r="B109" s="142" t="s">
        <v>103</v>
      </c>
      <c r="C109" s="142"/>
      <c r="D109" s="142" t="s">
        <v>104</v>
      </c>
      <c r="E109" s="142"/>
      <c r="F109" s="142"/>
      <c r="G109" s="142"/>
      <c r="H109" s="143">
        <v>173.71</v>
      </c>
      <c r="I109" s="143"/>
      <c r="J109" s="59"/>
      <c r="K109" s="59"/>
      <c r="L109" s="59"/>
      <c r="M109" s="72">
        <v>1407</v>
      </c>
      <c r="N109" s="143">
        <v>227.74</v>
      </c>
      <c r="O109" s="143"/>
      <c r="P109" s="143">
        <f t="shared" si="12"/>
        <v>1.3110356341028151</v>
      </c>
      <c r="Q109" s="143"/>
      <c r="R109" s="143"/>
      <c r="S109" s="180">
        <f t="shared" si="13"/>
        <v>0.16186211798152098</v>
      </c>
      <c r="T109" s="180"/>
      <c r="U109" s="45"/>
    </row>
    <row r="110" spans="1:21" ht="15" customHeight="1">
      <c r="A110" s="21"/>
      <c r="B110" s="142" t="s">
        <v>105</v>
      </c>
      <c r="C110" s="142"/>
      <c r="D110" s="142" t="s">
        <v>106</v>
      </c>
      <c r="E110" s="142"/>
      <c r="F110" s="142"/>
      <c r="G110" s="142"/>
      <c r="H110" s="143">
        <v>161.36000000000001</v>
      </c>
      <c r="I110" s="143"/>
      <c r="J110" s="59"/>
      <c r="K110" s="59"/>
      <c r="L110" s="59"/>
      <c r="M110" s="72">
        <v>274</v>
      </c>
      <c r="N110" s="143">
        <v>203.09</v>
      </c>
      <c r="O110" s="143"/>
      <c r="P110" s="143">
        <f t="shared" si="12"/>
        <v>1.258614278631631</v>
      </c>
      <c r="Q110" s="143"/>
      <c r="R110" s="143"/>
      <c r="S110" s="180">
        <f t="shared" si="13"/>
        <v>0.74120437956204377</v>
      </c>
      <c r="T110" s="180"/>
      <c r="U110" s="45"/>
    </row>
    <row r="111" spans="1:21" ht="15" customHeight="1">
      <c r="A111" s="21"/>
      <c r="B111" s="142" t="s">
        <v>54</v>
      </c>
      <c r="C111" s="142"/>
      <c r="D111" s="142" t="s">
        <v>55</v>
      </c>
      <c r="E111" s="142"/>
      <c r="F111" s="142"/>
      <c r="G111" s="142"/>
      <c r="H111" s="143">
        <v>997.61</v>
      </c>
      <c r="I111" s="143"/>
      <c r="J111" s="59"/>
      <c r="K111" s="59"/>
      <c r="L111" s="59"/>
      <c r="M111" s="72">
        <v>3099</v>
      </c>
      <c r="N111" s="143">
        <v>1059.6400000000001</v>
      </c>
      <c r="O111" s="143"/>
      <c r="P111" s="143">
        <f t="shared" si="12"/>
        <v>1.0621786068704204</v>
      </c>
      <c r="Q111" s="143"/>
      <c r="R111" s="143"/>
      <c r="S111" s="180">
        <f t="shared" si="13"/>
        <v>0.34192965472733144</v>
      </c>
      <c r="T111" s="180"/>
      <c r="U111" s="45"/>
    </row>
    <row r="112" spans="1:21" ht="15" customHeight="1">
      <c r="A112" s="21"/>
      <c r="B112" s="142" t="s">
        <v>56</v>
      </c>
      <c r="C112" s="142"/>
      <c r="D112" s="142" t="s">
        <v>57</v>
      </c>
      <c r="E112" s="142"/>
      <c r="F112" s="142"/>
      <c r="G112" s="142"/>
      <c r="H112" s="143">
        <v>186.67</v>
      </c>
      <c r="I112" s="143"/>
      <c r="J112" s="59"/>
      <c r="K112" s="59"/>
      <c r="L112" s="59"/>
      <c r="M112" s="72">
        <v>12114</v>
      </c>
      <c r="N112" s="143">
        <v>0</v>
      </c>
      <c r="O112" s="143"/>
      <c r="P112" s="143">
        <f t="shared" si="12"/>
        <v>0</v>
      </c>
      <c r="Q112" s="143"/>
      <c r="R112" s="143"/>
      <c r="S112" s="180">
        <f t="shared" si="13"/>
        <v>0</v>
      </c>
      <c r="T112" s="180"/>
      <c r="U112" s="45"/>
    </row>
    <row r="113" spans="1:21" ht="15" customHeight="1">
      <c r="A113" s="21"/>
      <c r="B113" s="142" t="s">
        <v>107</v>
      </c>
      <c r="C113" s="142"/>
      <c r="D113" s="142" t="s">
        <v>108</v>
      </c>
      <c r="E113" s="142"/>
      <c r="F113" s="142"/>
      <c r="G113" s="142"/>
      <c r="H113" s="143">
        <v>2193.44</v>
      </c>
      <c r="I113" s="143"/>
      <c r="J113" s="59"/>
      <c r="K113" s="59"/>
      <c r="L113" s="59"/>
      <c r="M113" s="72">
        <v>4083.72</v>
      </c>
      <c r="N113" s="143">
        <v>806.15</v>
      </c>
      <c r="O113" s="143"/>
      <c r="P113" s="143">
        <f t="shared" si="12"/>
        <v>0.36752771901670434</v>
      </c>
      <c r="Q113" s="143"/>
      <c r="R113" s="143"/>
      <c r="S113" s="180">
        <f t="shared" si="13"/>
        <v>0.19740579667558011</v>
      </c>
      <c r="T113" s="180"/>
      <c r="U113" s="45"/>
    </row>
    <row r="114" spans="1:21" ht="15" customHeight="1">
      <c r="A114" s="21"/>
      <c r="B114" s="159" t="s">
        <v>58</v>
      </c>
      <c r="C114" s="159"/>
      <c r="D114" s="159" t="s">
        <v>59</v>
      </c>
      <c r="E114" s="159"/>
      <c r="F114" s="159"/>
      <c r="G114" s="159"/>
      <c r="H114" s="179">
        <v>343.93</v>
      </c>
      <c r="I114" s="179"/>
      <c r="J114" s="71"/>
      <c r="K114" s="179"/>
      <c r="L114" s="179"/>
      <c r="M114" s="71">
        <v>861</v>
      </c>
      <c r="N114" s="179">
        <v>206.34</v>
      </c>
      <c r="O114" s="179"/>
      <c r="P114" s="143">
        <f t="shared" si="12"/>
        <v>0.59994766376879016</v>
      </c>
      <c r="Q114" s="143"/>
      <c r="R114" s="143"/>
      <c r="S114" s="180">
        <f t="shared" si="13"/>
        <v>0.23965156794425088</v>
      </c>
      <c r="T114" s="180"/>
      <c r="U114" s="45"/>
    </row>
    <row r="115" spans="1:21" ht="15" customHeight="1">
      <c r="A115" s="21"/>
      <c r="B115" s="159" t="s">
        <v>243</v>
      </c>
      <c r="C115" s="159"/>
      <c r="D115" s="159" t="s">
        <v>244</v>
      </c>
      <c r="E115" s="159"/>
      <c r="F115" s="159"/>
      <c r="G115" s="159"/>
      <c r="H115" s="179">
        <v>343.93</v>
      </c>
      <c r="I115" s="179"/>
      <c r="J115" s="71"/>
      <c r="K115" s="179"/>
      <c r="L115" s="179"/>
      <c r="M115" s="71">
        <v>861</v>
      </c>
      <c r="N115" s="179">
        <v>206.34</v>
      </c>
      <c r="O115" s="179"/>
      <c r="P115" s="143">
        <f t="shared" si="12"/>
        <v>0.59994766376879016</v>
      </c>
      <c r="Q115" s="143"/>
      <c r="R115" s="143"/>
      <c r="S115" s="180">
        <f t="shared" si="13"/>
        <v>0.23965156794425088</v>
      </c>
      <c r="T115" s="180"/>
      <c r="U115" s="45"/>
    </row>
    <row r="116" spans="1:21" ht="15" customHeight="1">
      <c r="A116" s="21"/>
      <c r="B116" s="142" t="s">
        <v>109</v>
      </c>
      <c r="C116" s="142"/>
      <c r="D116" s="142" t="s">
        <v>110</v>
      </c>
      <c r="E116" s="142"/>
      <c r="F116" s="142"/>
      <c r="G116" s="142"/>
      <c r="H116" s="143">
        <v>223.53</v>
      </c>
      <c r="I116" s="143"/>
      <c r="J116" s="59"/>
      <c r="K116" s="59"/>
      <c r="L116" s="59"/>
      <c r="M116" s="72">
        <v>553</v>
      </c>
      <c r="N116" s="143">
        <v>206.34</v>
      </c>
      <c r="O116" s="143"/>
      <c r="P116" s="143">
        <f t="shared" si="12"/>
        <v>0.9230975707958663</v>
      </c>
      <c r="Q116" s="143"/>
      <c r="R116" s="143"/>
      <c r="S116" s="180">
        <f t="shared" si="13"/>
        <v>0.37312839059674502</v>
      </c>
      <c r="T116" s="180"/>
      <c r="U116" s="45"/>
    </row>
    <row r="117" spans="1:21" ht="15" customHeight="1">
      <c r="A117" s="21"/>
      <c r="B117" s="142" t="s">
        <v>60</v>
      </c>
      <c r="C117" s="142"/>
      <c r="D117" s="142" t="s">
        <v>61</v>
      </c>
      <c r="E117" s="142"/>
      <c r="F117" s="142"/>
      <c r="G117" s="142"/>
      <c r="H117" s="143">
        <v>120.4</v>
      </c>
      <c r="I117" s="143"/>
      <c r="J117" s="59"/>
      <c r="K117" s="59"/>
      <c r="L117" s="59"/>
      <c r="M117" s="72">
        <v>308</v>
      </c>
      <c r="N117" s="143">
        <v>0</v>
      </c>
      <c r="O117" s="143"/>
      <c r="P117" s="143">
        <f t="shared" si="12"/>
        <v>0</v>
      </c>
      <c r="Q117" s="143"/>
      <c r="R117" s="143"/>
      <c r="S117" s="180">
        <f t="shared" si="13"/>
        <v>0</v>
      </c>
      <c r="T117" s="180"/>
      <c r="U117" s="45"/>
    </row>
    <row r="118" spans="1:21" ht="15" customHeight="1">
      <c r="A118" s="21"/>
      <c r="B118" s="159" t="s">
        <v>111</v>
      </c>
      <c r="C118" s="159"/>
      <c r="D118" s="159" t="s">
        <v>112</v>
      </c>
      <c r="E118" s="159"/>
      <c r="F118" s="159"/>
      <c r="G118" s="159"/>
      <c r="H118" s="179">
        <v>33168.85</v>
      </c>
      <c r="I118" s="179"/>
      <c r="J118" s="71"/>
      <c r="K118" s="179" t="s">
        <v>184</v>
      </c>
      <c r="L118" s="179"/>
      <c r="M118" s="71">
        <v>87290</v>
      </c>
      <c r="N118" s="179">
        <v>37041.83</v>
      </c>
      <c r="O118" s="179"/>
      <c r="P118" s="143">
        <f t="shared" si="12"/>
        <v>1.1167655797532927</v>
      </c>
      <c r="Q118" s="143"/>
      <c r="R118" s="143"/>
      <c r="S118" s="180">
        <f t="shared" si="13"/>
        <v>0.42435364875701687</v>
      </c>
      <c r="T118" s="180"/>
      <c r="U118" s="45"/>
    </row>
    <row r="119" spans="1:21" ht="15" customHeight="1">
      <c r="A119" s="21"/>
      <c r="B119" s="159" t="s">
        <v>245</v>
      </c>
      <c r="C119" s="159"/>
      <c r="D119" s="159" t="s">
        <v>246</v>
      </c>
      <c r="E119" s="159"/>
      <c r="F119" s="159"/>
      <c r="G119" s="159"/>
      <c r="H119" s="179">
        <v>33168.85</v>
      </c>
      <c r="I119" s="179"/>
      <c r="J119" s="71"/>
      <c r="K119" s="179" t="s">
        <v>184</v>
      </c>
      <c r="L119" s="179"/>
      <c r="M119" s="71">
        <v>87290</v>
      </c>
      <c r="N119" s="179">
        <v>37041.83</v>
      </c>
      <c r="O119" s="179"/>
      <c r="P119" s="143">
        <f t="shared" si="12"/>
        <v>1.1167655797532927</v>
      </c>
      <c r="Q119" s="143"/>
      <c r="R119" s="143"/>
      <c r="S119" s="180">
        <f t="shared" si="13"/>
        <v>0.42435364875701687</v>
      </c>
      <c r="T119" s="180"/>
      <c r="U119" s="45"/>
    </row>
    <row r="120" spans="1:21" ht="15" customHeight="1">
      <c r="A120" s="21"/>
      <c r="B120" s="142" t="s">
        <v>113</v>
      </c>
      <c r="C120" s="142"/>
      <c r="D120" s="142" t="s">
        <v>114</v>
      </c>
      <c r="E120" s="142"/>
      <c r="F120" s="142"/>
      <c r="G120" s="142"/>
      <c r="H120" s="143">
        <v>33168.85</v>
      </c>
      <c r="I120" s="143"/>
      <c r="J120" s="59"/>
      <c r="K120" s="59"/>
      <c r="L120" s="59"/>
      <c r="M120" s="72">
        <v>87290</v>
      </c>
      <c r="N120" s="143">
        <v>37041.83</v>
      </c>
      <c r="O120" s="143"/>
      <c r="P120" s="143">
        <f t="shared" si="12"/>
        <v>1.1167655797532927</v>
      </c>
      <c r="Q120" s="143"/>
      <c r="R120" s="143"/>
      <c r="S120" s="180">
        <f t="shared" si="13"/>
        <v>0.42435364875701687</v>
      </c>
      <c r="T120" s="180"/>
      <c r="U120" s="45"/>
    </row>
    <row r="121" spans="1:21" ht="15" customHeight="1">
      <c r="A121" s="21"/>
      <c r="B121" s="159" t="s">
        <v>119</v>
      </c>
      <c r="C121" s="159"/>
      <c r="D121" s="159" t="s">
        <v>120</v>
      </c>
      <c r="E121" s="159"/>
      <c r="F121" s="159"/>
      <c r="G121" s="159"/>
      <c r="H121" s="179">
        <v>622.42999999999995</v>
      </c>
      <c r="I121" s="179"/>
      <c r="J121" s="71" t="s">
        <v>187</v>
      </c>
      <c r="K121" s="179"/>
      <c r="L121" s="179"/>
      <c r="M121" s="71">
        <v>622.42999999999995</v>
      </c>
      <c r="N121" s="179">
        <v>603</v>
      </c>
      <c r="O121" s="179"/>
      <c r="P121" s="143">
        <f t="shared" si="12"/>
        <v>0.96878363832077508</v>
      </c>
      <c r="Q121" s="143"/>
      <c r="R121" s="143"/>
      <c r="S121" s="180">
        <f t="shared" si="13"/>
        <v>0.96878363832077508</v>
      </c>
      <c r="T121" s="180"/>
      <c r="U121" s="45"/>
    </row>
    <row r="122" spans="1:21" ht="15" customHeight="1">
      <c r="A122" s="21"/>
      <c r="B122" s="159" t="s">
        <v>247</v>
      </c>
      <c r="C122" s="159"/>
      <c r="D122" s="159" t="s">
        <v>208</v>
      </c>
      <c r="E122" s="159"/>
      <c r="F122" s="159"/>
      <c r="G122" s="159"/>
      <c r="H122" s="179">
        <v>622.42999999999995</v>
      </c>
      <c r="I122" s="179"/>
      <c r="J122" s="71" t="s">
        <v>187</v>
      </c>
      <c r="K122" s="179"/>
      <c r="L122" s="179"/>
      <c r="M122" s="71">
        <v>622.42999999999995</v>
      </c>
      <c r="N122" s="179">
        <v>603</v>
      </c>
      <c r="O122" s="179"/>
      <c r="P122" s="143">
        <f t="shared" si="12"/>
        <v>0.96878363832077508</v>
      </c>
      <c r="Q122" s="143"/>
      <c r="R122" s="143"/>
      <c r="S122" s="180">
        <f t="shared" si="13"/>
        <v>0.96878363832077508</v>
      </c>
      <c r="T122" s="180"/>
      <c r="U122" s="45"/>
    </row>
    <row r="123" spans="1:21" ht="15" customHeight="1">
      <c r="A123" s="21"/>
      <c r="B123" s="142" t="s">
        <v>121</v>
      </c>
      <c r="C123" s="142"/>
      <c r="D123" s="142" t="s">
        <v>122</v>
      </c>
      <c r="E123" s="142"/>
      <c r="F123" s="142"/>
      <c r="G123" s="142"/>
      <c r="H123" s="143">
        <v>622.42999999999995</v>
      </c>
      <c r="I123" s="143"/>
      <c r="J123" s="74" t="s">
        <v>187</v>
      </c>
      <c r="K123" s="59"/>
      <c r="L123" s="59"/>
      <c r="M123" s="72">
        <v>622.42999999999995</v>
      </c>
      <c r="N123" s="143">
        <v>603</v>
      </c>
      <c r="O123" s="143"/>
      <c r="P123" s="143">
        <f t="shared" si="12"/>
        <v>0.96878363832077508</v>
      </c>
      <c r="Q123" s="143"/>
      <c r="R123" s="143"/>
      <c r="S123" s="180">
        <f t="shared" si="13"/>
        <v>0.96878363832077508</v>
      </c>
      <c r="T123" s="180"/>
      <c r="U123" s="45"/>
    </row>
    <row r="124" spans="1:21" ht="15" customHeight="1">
      <c r="A124" s="21"/>
      <c r="B124" s="159" t="s">
        <v>139</v>
      </c>
      <c r="C124" s="159"/>
      <c r="D124" s="159" t="s">
        <v>248</v>
      </c>
      <c r="E124" s="159"/>
      <c r="F124" s="159"/>
      <c r="G124" s="159"/>
      <c r="H124" s="179">
        <v>487.49</v>
      </c>
      <c r="I124" s="179"/>
      <c r="J124" s="71"/>
      <c r="K124" s="179"/>
      <c r="L124" s="179"/>
      <c r="M124" s="71">
        <v>79042</v>
      </c>
      <c r="N124" s="179">
        <v>0</v>
      </c>
      <c r="O124" s="179"/>
      <c r="P124" s="143">
        <f t="shared" si="12"/>
        <v>0</v>
      </c>
      <c r="Q124" s="143"/>
      <c r="R124" s="143"/>
      <c r="S124" s="180">
        <f t="shared" si="13"/>
        <v>0</v>
      </c>
      <c r="T124" s="180"/>
      <c r="U124" s="45"/>
    </row>
    <row r="125" spans="1:21" ht="15" customHeight="1">
      <c r="A125" s="21"/>
      <c r="B125" s="159" t="s">
        <v>115</v>
      </c>
      <c r="C125" s="159"/>
      <c r="D125" s="159" t="s">
        <v>116</v>
      </c>
      <c r="E125" s="159"/>
      <c r="F125" s="159"/>
      <c r="G125" s="159"/>
      <c r="H125" s="179" t="s">
        <v>184</v>
      </c>
      <c r="I125" s="179"/>
      <c r="J125" s="71"/>
      <c r="K125" s="179" t="s">
        <v>184</v>
      </c>
      <c r="L125" s="179"/>
      <c r="M125" s="71">
        <v>41373</v>
      </c>
      <c r="N125" s="179">
        <v>0</v>
      </c>
      <c r="O125" s="179"/>
      <c r="P125" s="143">
        <v>0</v>
      </c>
      <c r="Q125" s="143"/>
      <c r="R125" s="143"/>
      <c r="S125" s="180">
        <f t="shared" si="13"/>
        <v>0</v>
      </c>
      <c r="T125" s="180"/>
      <c r="U125" s="45"/>
    </row>
    <row r="126" spans="1:21" ht="15" customHeight="1">
      <c r="A126" s="21"/>
      <c r="B126" s="159" t="s">
        <v>249</v>
      </c>
      <c r="C126" s="159"/>
      <c r="D126" s="159" t="s">
        <v>250</v>
      </c>
      <c r="E126" s="159"/>
      <c r="F126" s="159"/>
      <c r="G126" s="159"/>
      <c r="H126" s="179" t="s">
        <v>184</v>
      </c>
      <c r="I126" s="179"/>
      <c r="J126" s="71"/>
      <c r="K126" s="179" t="s">
        <v>184</v>
      </c>
      <c r="L126" s="179"/>
      <c r="M126" s="71">
        <v>41373</v>
      </c>
      <c r="N126" s="179">
        <v>0</v>
      </c>
      <c r="O126" s="179"/>
      <c r="P126" s="143">
        <v>0</v>
      </c>
      <c r="Q126" s="143"/>
      <c r="R126" s="143"/>
      <c r="S126" s="180">
        <f t="shared" si="13"/>
        <v>0</v>
      </c>
      <c r="T126" s="180"/>
      <c r="U126" s="45"/>
    </row>
    <row r="127" spans="1:21" ht="15" customHeight="1">
      <c r="A127" s="21"/>
      <c r="B127" s="142" t="s">
        <v>117</v>
      </c>
      <c r="C127" s="142"/>
      <c r="D127" s="142" t="s">
        <v>118</v>
      </c>
      <c r="E127" s="142"/>
      <c r="F127" s="142"/>
      <c r="G127" s="142"/>
      <c r="H127" s="143" t="s">
        <v>184</v>
      </c>
      <c r="I127" s="143"/>
      <c r="J127" s="59"/>
      <c r="K127" s="59"/>
      <c r="L127" s="59"/>
      <c r="M127" s="72">
        <v>41373</v>
      </c>
      <c r="N127" s="143">
        <v>0</v>
      </c>
      <c r="O127" s="143"/>
      <c r="P127" s="143">
        <v>0</v>
      </c>
      <c r="Q127" s="143"/>
      <c r="R127" s="143"/>
      <c r="S127" s="180">
        <f t="shared" si="13"/>
        <v>0</v>
      </c>
      <c r="T127" s="180"/>
      <c r="U127" s="45"/>
    </row>
    <row r="128" spans="1:21" ht="15" customHeight="1">
      <c r="A128" s="21"/>
      <c r="B128" s="159" t="s">
        <v>13</v>
      </c>
      <c r="C128" s="159"/>
      <c r="D128" s="159" t="s">
        <v>14</v>
      </c>
      <c r="E128" s="159"/>
      <c r="F128" s="159"/>
      <c r="G128" s="159"/>
      <c r="H128" s="179">
        <v>487.49</v>
      </c>
      <c r="I128" s="179"/>
      <c r="J128" s="71"/>
      <c r="K128" s="179" t="s">
        <v>184</v>
      </c>
      <c r="L128" s="179"/>
      <c r="M128" s="71">
        <v>34809</v>
      </c>
      <c r="N128" s="179">
        <v>0</v>
      </c>
      <c r="O128" s="179"/>
      <c r="P128" s="143">
        <f t="shared" si="12"/>
        <v>0</v>
      </c>
      <c r="Q128" s="143"/>
      <c r="R128" s="143"/>
      <c r="S128" s="180">
        <f t="shared" si="13"/>
        <v>0</v>
      </c>
      <c r="T128" s="180"/>
      <c r="U128" s="45"/>
    </row>
    <row r="129" spans="1:21" ht="15" customHeight="1">
      <c r="A129" s="21"/>
      <c r="B129" s="159" t="s">
        <v>251</v>
      </c>
      <c r="C129" s="159"/>
      <c r="D129" s="159" t="s">
        <v>252</v>
      </c>
      <c r="E129" s="159"/>
      <c r="F129" s="159"/>
      <c r="G129" s="159"/>
      <c r="H129" s="179" t="s">
        <v>184</v>
      </c>
      <c r="I129" s="179"/>
      <c r="J129" s="71"/>
      <c r="K129" s="179" t="s">
        <v>184</v>
      </c>
      <c r="L129" s="179"/>
      <c r="M129" s="71">
        <v>0</v>
      </c>
      <c r="N129" s="179">
        <v>0</v>
      </c>
      <c r="O129" s="179"/>
      <c r="P129" s="143">
        <v>0</v>
      </c>
      <c r="Q129" s="143"/>
      <c r="R129" s="143"/>
      <c r="S129" s="180">
        <v>0</v>
      </c>
      <c r="T129" s="180"/>
      <c r="U129" s="45"/>
    </row>
    <row r="130" spans="1:21" ht="15" customHeight="1">
      <c r="A130" s="21"/>
      <c r="B130" s="142" t="s">
        <v>253</v>
      </c>
      <c r="C130" s="142"/>
      <c r="D130" s="142" t="s">
        <v>254</v>
      </c>
      <c r="E130" s="142"/>
      <c r="F130" s="142"/>
      <c r="G130" s="142"/>
      <c r="H130" s="143" t="s">
        <v>184</v>
      </c>
      <c r="I130" s="143"/>
      <c r="J130" s="59"/>
      <c r="K130" s="59"/>
      <c r="L130" s="59"/>
      <c r="M130" s="72">
        <v>0</v>
      </c>
      <c r="N130" s="143">
        <v>0</v>
      </c>
      <c r="O130" s="143"/>
      <c r="P130" s="143">
        <v>0</v>
      </c>
      <c r="Q130" s="143"/>
      <c r="R130" s="143"/>
      <c r="S130" s="180">
        <v>0</v>
      </c>
      <c r="T130" s="180"/>
      <c r="U130" s="45"/>
    </row>
    <row r="131" spans="1:21" ht="9.9" customHeight="1" thickBot="1">
      <c r="A131" s="21"/>
      <c r="B131" s="21"/>
      <c r="C131" s="21"/>
      <c r="D131" s="21"/>
      <c r="E131" s="21"/>
      <c r="F131" s="21"/>
      <c r="G131" s="21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45"/>
    </row>
    <row r="132" spans="1:21" ht="0.9" customHeight="1">
      <c r="A132" s="21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45"/>
    </row>
    <row r="133" spans="1:21" ht="12" customHeight="1">
      <c r="A133" s="21"/>
      <c r="B133" s="140"/>
      <c r="C133" s="140"/>
      <c r="D133" s="140"/>
      <c r="E133" s="21"/>
      <c r="F133" s="21"/>
      <c r="G133" s="165"/>
      <c r="H133" s="165"/>
      <c r="I133" s="163"/>
      <c r="J133" s="163"/>
      <c r="K133" s="163"/>
      <c r="L133" s="59"/>
      <c r="M133" s="59"/>
      <c r="N133" s="141"/>
      <c r="O133" s="141"/>
      <c r="P133" s="141"/>
      <c r="Q133" s="141"/>
      <c r="R133" s="141"/>
      <c r="S133" s="141"/>
      <c r="T133" s="59"/>
      <c r="U133" s="45"/>
    </row>
    <row r="134" spans="1:21" ht="33" customHeight="1">
      <c r="A134" s="21"/>
      <c r="B134" s="21"/>
      <c r="C134" s="21"/>
      <c r="D134" s="21"/>
      <c r="E134" s="21"/>
      <c r="F134" s="21"/>
      <c r="G134" s="21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45"/>
    </row>
    <row r="135" spans="1:21" ht="20.100000000000001" customHeight="1">
      <c r="A135" s="21"/>
      <c r="B135" s="21"/>
      <c r="C135" s="21"/>
      <c r="D135" s="21"/>
      <c r="E135" s="21"/>
      <c r="F135" s="21"/>
      <c r="G135" s="21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45"/>
    </row>
    <row r="136" spans="1:21" ht="12" customHeight="1">
      <c r="A136" s="21"/>
      <c r="B136" s="162"/>
      <c r="C136" s="162"/>
      <c r="D136" s="162"/>
      <c r="E136" s="162"/>
      <c r="F136" s="21"/>
      <c r="G136" s="21"/>
      <c r="H136" s="59"/>
      <c r="I136" s="59"/>
      <c r="J136" s="59"/>
      <c r="K136" s="59"/>
      <c r="L136" s="59"/>
      <c r="M136" s="59"/>
      <c r="N136" s="59"/>
      <c r="O136" s="141"/>
      <c r="P136" s="141"/>
      <c r="Q136" s="59"/>
      <c r="R136" s="163"/>
      <c r="S136" s="163"/>
      <c r="T136" s="163"/>
      <c r="U136" s="45"/>
    </row>
    <row r="137" spans="1:21" ht="12" customHeight="1">
      <c r="A137" s="21"/>
      <c r="B137" s="140"/>
      <c r="C137" s="140"/>
      <c r="D137" s="140"/>
      <c r="E137" s="140"/>
      <c r="F137" s="21"/>
      <c r="G137" s="21"/>
      <c r="H137" s="59"/>
      <c r="I137" s="59"/>
      <c r="J137" s="59"/>
      <c r="K137" s="59"/>
      <c r="L137" s="59"/>
      <c r="M137" s="59"/>
      <c r="N137" s="59"/>
      <c r="O137" s="141"/>
      <c r="P137" s="141"/>
      <c r="Q137" s="59"/>
      <c r="R137" s="163"/>
      <c r="S137" s="163"/>
      <c r="T137" s="163"/>
      <c r="U137" s="45"/>
    </row>
    <row r="138" spans="1:21" ht="20.100000000000001" customHeight="1">
      <c r="A138" s="21"/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45"/>
    </row>
    <row r="139" spans="1:21" ht="3" customHeight="1">
      <c r="A139" s="21"/>
      <c r="B139" s="21"/>
      <c r="C139" s="21"/>
      <c r="D139" s="21"/>
      <c r="E139" s="21"/>
      <c r="F139" s="21"/>
      <c r="G139" s="21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45"/>
    </row>
    <row r="140" spans="1:21" ht="20.100000000000001" customHeight="1">
      <c r="A140" s="21"/>
      <c r="B140" s="159" t="s">
        <v>169</v>
      </c>
      <c r="C140" s="159"/>
      <c r="D140" s="159" t="s">
        <v>227</v>
      </c>
      <c r="E140" s="159"/>
      <c r="F140" s="159"/>
      <c r="G140" s="159"/>
      <c r="H140" s="156" t="s">
        <v>331</v>
      </c>
      <c r="I140" s="156"/>
      <c r="J140" s="70" t="s">
        <v>327</v>
      </c>
      <c r="K140" s="156" t="s">
        <v>328</v>
      </c>
      <c r="L140" s="156"/>
      <c r="M140" s="70" t="s">
        <v>329</v>
      </c>
      <c r="N140" s="156" t="s">
        <v>330</v>
      </c>
      <c r="O140" s="156"/>
      <c r="P140" s="156" t="s">
        <v>171</v>
      </c>
      <c r="Q140" s="156"/>
      <c r="R140" s="156"/>
      <c r="S140" s="156" t="s">
        <v>172</v>
      </c>
      <c r="T140" s="156"/>
      <c r="U140" s="45"/>
    </row>
    <row r="141" spans="1:21" ht="0.9" customHeight="1" thickBot="1">
      <c r="A141" s="21"/>
      <c r="B141" s="21"/>
      <c r="C141" s="21"/>
      <c r="D141" s="21"/>
      <c r="E141" s="21"/>
      <c r="F141" s="21"/>
      <c r="G141" s="21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45"/>
    </row>
    <row r="142" spans="1:21" ht="0.9" customHeight="1">
      <c r="A142" s="21"/>
      <c r="B142" s="21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45"/>
    </row>
    <row r="143" spans="1:21" ht="15" customHeight="1">
      <c r="A143" s="21"/>
      <c r="B143" s="159" t="s">
        <v>255</v>
      </c>
      <c r="C143" s="159"/>
      <c r="D143" s="159" t="s">
        <v>256</v>
      </c>
      <c r="E143" s="159"/>
      <c r="F143" s="159"/>
      <c r="G143" s="159"/>
      <c r="H143" s="179">
        <v>487.49</v>
      </c>
      <c r="I143" s="179"/>
      <c r="J143" s="71"/>
      <c r="K143" s="179" t="s">
        <v>184</v>
      </c>
      <c r="L143" s="179"/>
      <c r="M143" s="71">
        <v>13145</v>
      </c>
      <c r="N143" s="179">
        <v>0</v>
      </c>
      <c r="O143" s="179"/>
      <c r="P143" s="179">
        <f>N143/H143</f>
        <v>0</v>
      </c>
      <c r="Q143" s="179"/>
      <c r="R143" s="179"/>
      <c r="S143" s="179">
        <f>N143/M143</f>
        <v>0</v>
      </c>
      <c r="T143" s="179"/>
      <c r="U143" s="45"/>
    </row>
    <row r="144" spans="1:21" ht="15" customHeight="1">
      <c r="A144" s="21"/>
      <c r="B144" s="142" t="s">
        <v>15</v>
      </c>
      <c r="C144" s="142"/>
      <c r="D144" s="142" t="s">
        <v>16</v>
      </c>
      <c r="E144" s="142"/>
      <c r="F144" s="142"/>
      <c r="G144" s="142"/>
      <c r="H144" s="143">
        <v>0</v>
      </c>
      <c r="I144" s="143"/>
      <c r="J144" s="59"/>
      <c r="K144" s="59"/>
      <c r="L144" s="59"/>
      <c r="M144" s="72">
        <v>11075</v>
      </c>
      <c r="N144" s="143">
        <v>0</v>
      </c>
      <c r="O144" s="143"/>
      <c r="P144" s="179">
        <v>0</v>
      </c>
      <c r="Q144" s="179"/>
      <c r="R144" s="179"/>
      <c r="S144" s="179">
        <f t="shared" ref="S144:S154" si="14">N144/M144</f>
        <v>0</v>
      </c>
      <c r="T144" s="179"/>
      <c r="U144" s="45"/>
    </row>
    <row r="145" spans="1:21" ht="15" customHeight="1">
      <c r="A145" s="21"/>
      <c r="B145" s="142" t="s">
        <v>17</v>
      </c>
      <c r="C145" s="142"/>
      <c r="D145" s="142" t="s">
        <v>18</v>
      </c>
      <c r="E145" s="142"/>
      <c r="F145" s="142"/>
      <c r="G145" s="142"/>
      <c r="H145" s="143">
        <v>0</v>
      </c>
      <c r="I145" s="143"/>
      <c r="J145" s="59"/>
      <c r="K145" s="59"/>
      <c r="L145" s="59"/>
      <c r="M145" s="72">
        <v>824</v>
      </c>
      <c r="N145" s="143">
        <v>0</v>
      </c>
      <c r="O145" s="143"/>
      <c r="P145" s="179">
        <v>0</v>
      </c>
      <c r="Q145" s="179"/>
      <c r="R145" s="179"/>
      <c r="S145" s="179">
        <f t="shared" si="14"/>
        <v>0</v>
      </c>
      <c r="T145" s="179"/>
      <c r="U145" s="45"/>
    </row>
    <row r="146" spans="1:21" ht="15" customHeight="1">
      <c r="A146" s="21"/>
      <c r="B146" s="142" t="s">
        <v>19</v>
      </c>
      <c r="C146" s="142"/>
      <c r="D146" s="142" t="s">
        <v>20</v>
      </c>
      <c r="E146" s="142"/>
      <c r="F146" s="142"/>
      <c r="G146" s="142"/>
      <c r="H146" s="143">
        <v>487.49</v>
      </c>
      <c r="I146" s="143"/>
      <c r="J146" s="59"/>
      <c r="K146" s="59"/>
      <c r="L146" s="59"/>
      <c r="M146" s="72">
        <v>847</v>
      </c>
      <c r="N146" s="143">
        <v>0</v>
      </c>
      <c r="O146" s="143"/>
      <c r="P146" s="179">
        <f t="shared" ref="P146" si="15">N146/H146</f>
        <v>0</v>
      </c>
      <c r="Q146" s="179"/>
      <c r="R146" s="179"/>
      <c r="S146" s="179">
        <f t="shared" si="14"/>
        <v>0</v>
      </c>
      <c r="T146" s="179"/>
      <c r="U146" s="45"/>
    </row>
    <row r="147" spans="1:21" ht="15" customHeight="1">
      <c r="A147" s="21"/>
      <c r="B147" s="142" t="s">
        <v>21</v>
      </c>
      <c r="C147" s="142"/>
      <c r="D147" s="142" t="s">
        <v>22</v>
      </c>
      <c r="E147" s="142"/>
      <c r="F147" s="142"/>
      <c r="G147" s="142"/>
      <c r="H147" s="143" t="s">
        <v>184</v>
      </c>
      <c r="I147" s="143"/>
      <c r="J147" s="59"/>
      <c r="K147" s="59"/>
      <c r="L147" s="59"/>
      <c r="M147" s="72">
        <v>133</v>
      </c>
      <c r="N147" s="143">
        <v>0</v>
      </c>
      <c r="O147" s="143"/>
      <c r="P147" s="179">
        <v>0</v>
      </c>
      <c r="Q147" s="179"/>
      <c r="R147" s="179"/>
      <c r="S147" s="179">
        <f t="shared" si="14"/>
        <v>0</v>
      </c>
      <c r="T147" s="179"/>
      <c r="U147" s="45"/>
    </row>
    <row r="148" spans="1:21" ht="15" customHeight="1">
      <c r="A148" s="21"/>
      <c r="B148" s="142" t="s">
        <v>23</v>
      </c>
      <c r="C148" s="142"/>
      <c r="D148" s="142" t="s">
        <v>24</v>
      </c>
      <c r="E148" s="142"/>
      <c r="F148" s="142"/>
      <c r="G148" s="142"/>
      <c r="H148" s="143" t="s">
        <v>184</v>
      </c>
      <c r="I148" s="143"/>
      <c r="J148" s="59"/>
      <c r="K148" s="59"/>
      <c r="L148" s="59"/>
      <c r="M148" s="72">
        <v>133</v>
      </c>
      <c r="N148" s="143">
        <v>0</v>
      </c>
      <c r="O148" s="143"/>
      <c r="P148" s="179">
        <v>0</v>
      </c>
      <c r="Q148" s="179"/>
      <c r="R148" s="179"/>
      <c r="S148" s="179">
        <f t="shared" si="14"/>
        <v>0</v>
      </c>
      <c r="T148" s="179"/>
      <c r="U148" s="45"/>
    </row>
    <row r="149" spans="1:21" ht="15" customHeight="1">
      <c r="A149" s="21"/>
      <c r="B149" s="142" t="s">
        <v>25</v>
      </c>
      <c r="C149" s="142"/>
      <c r="D149" s="142" t="s">
        <v>26</v>
      </c>
      <c r="E149" s="142"/>
      <c r="F149" s="142"/>
      <c r="G149" s="142"/>
      <c r="H149" s="143" t="s">
        <v>184</v>
      </c>
      <c r="I149" s="143"/>
      <c r="J149" s="59"/>
      <c r="K149" s="59"/>
      <c r="L149" s="59"/>
      <c r="M149" s="72">
        <v>133</v>
      </c>
      <c r="N149" s="143">
        <v>0</v>
      </c>
      <c r="O149" s="143"/>
      <c r="P149" s="179">
        <v>0</v>
      </c>
      <c r="Q149" s="179"/>
      <c r="R149" s="179"/>
      <c r="S149" s="179">
        <f t="shared" si="14"/>
        <v>0</v>
      </c>
      <c r="T149" s="179"/>
      <c r="U149" s="45"/>
    </row>
    <row r="150" spans="1:21" ht="15" customHeight="1">
      <c r="A150" s="21"/>
      <c r="B150" s="159" t="s">
        <v>257</v>
      </c>
      <c r="C150" s="159"/>
      <c r="D150" s="159" t="s">
        <v>258</v>
      </c>
      <c r="E150" s="159"/>
      <c r="F150" s="159"/>
      <c r="G150" s="159"/>
      <c r="H150" s="179" t="s">
        <v>184</v>
      </c>
      <c r="I150" s="179"/>
      <c r="J150" s="71"/>
      <c r="K150" s="179" t="s">
        <v>184</v>
      </c>
      <c r="L150" s="179"/>
      <c r="M150" s="71">
        <v>21664</v>
      </c>
      <c r="N150" s="179">
        <v>0</v>
      </c>
      <c r="O150" s="179"/>
      <c r="P150" s="179">
        <v>0</v>
      </c>
      <c r="Q150" s="179"/>
      <c r="R150" s="179"/>
      <c r="S150" s="179">
        <f t="shared" si="14"/>
        <v>0</v>
      </c>
      <c r="T150" s="179"/>
      <c r="U150" s="45"/>
    </row>
    <row r="151" spans="1:21" ht="15" customHeight="1">
      <c r="A151" s="21"/>
      <c r="B151" s="142" t="s">
        <v>27</v>
      </c>
      <c r="C151" s="142"/>
      <c r="D151" s="142" t="s">
        <v>28</v>
      </c>
      <c r="E151" s="142"/>
      <c r="F151" s="142"/>
      <c r="G151" s="142"/>
      <c r="H151" s="143" t="s">
        <v>184</v>
      </c>
      <c r="I151" s="143"/>
      <c r="J151" s="59"/>
      <c r="K151" s="59"/>
      <c r="L151" s="59"/>
      <c r="M151" s="72">
        <v>21664</v>
      </c>
      <c r="N151" s="143">
        <v>0</v>
      </c>
      <c r="O151" s="143"/>
      <c r="P151" s="179">
        <v>0</v>
      </c>
      <c r="Q151" s="179"/>
      <c r="R151" s="179"/>
      <c r="S151" s="179">
        <f t="shared" si="14"/>
        <v>0</v>
      </c>
      <c r="T151" s="179"/>
      <c r="U151" s="45"/>
    </row>
    <row r="152" spans="1:21" ht="15" customHeight="1">
      <c r="A152" s="21"/>
      <c r="B152" s="159" t="s">
        <v>8</v>
      </c>
      <c r="C152" s="159"/>
      <c r="D152" s="159" t="s">
        <v>9</v>
      </c>
      <c r="E152" s="159"/>
      <c r="F152" s="159"/>
      <c r="G152" s="159"/>
      <c r="H152" s="179" t="s">
        <v>184</v>
      </c>
      <c r="I152" s="179"/>
      <c r="J152" s="71"/>
      <c r="K152" s="179"/>
      <c r="L152" s="179"/>
      <c r="M152" s="71">
        <v>2860</v>
      </c>
      <c r="N152" s="179">
        <v>0</v>
      </c>
      <c r="O152" s="179"/>
      <c r="P152" s="179">
        <v>0</v>
      </c>
      <c r="Q152" s="179"/>
      <c r="R152" s="179"/>
      <c r="S152" s="179">
        <f t="shared" si="14"/>
        <v>0</v>
      </c>
      <c r="T152" s="179"/>
      <c r="U152" s="45"/>
    </row>
    <row r="153" spans="1:21" ht="15" customHeight="1">
      <c r="A153" s="21"/>
      <c r="B153" s="159" t="s">
        <v>259</v>
      </c>
      <c r="C153" s="159"/>
      <c r="D153" s="159" t="s">
        <v>11</v>
      </c>
      <c r="E153" s="159"/>
      <c r="F153" s="159"/>
      <c r="G153" s="159"/>
      <c r="H153" s="179" t="s">
        <v>184</v>
      </c>
      <c r="I153" s="179"/>
      <c r="J153" s="71"/>
      <c r="K153" s="179"/>
      <c r="L153" s="179"/>
      <c r="M153" s="71">
        <v>2860</v>
      </c>
      <c r="N153" s="179">
        <v>0</v>
      </c>
      <c r="O153" s="179"/>
      <c r="P153" s="179">
        <v>0</v>
      </c>
      <c r="Q153" s="179"/>
      <c r="R153" s="179"/>
      <c r="S153" s="179">
        <f t="shared" si="14"/>
        <v>0</v>
      </c>
      <c r="T153" s="179"/>
      <c r="U153" s="45"/>
    </row>
    <row r="154" spans="1:21" ht="15" customHeight="1">
      <c r="A154" s="21"/>
      <c r="B154" s="142" t="s">
        <v>10</v>
      </c>
      <c r="C154" s="142"/>
      <c r="D154" s="142" t="s">
        <v>11</v>
      </c>
      <c r="E154" s="142"/>
      <c r="F154" s="142"/>
      <c r="G154" s="142"/>
      <c r="H154" s="143" t="s">
        <v>184</v>
      </c>
      <c r="I154" s="143"/>
      <c r="J154" s="59"/>
      <c r="K154" s="59"/>
      <c r="L154" s="59"/>
      <c r="M154" s="72">
        <v>2860</v>
      </c>
      <c r="N154" s="143">
        <v>0</v>
      </c>
      <c r="O154" s="143"/>
      <c r="P154" s="179">
        <v>0</v>
      </c>
      <c r="Q154" s="179"/>
      <c r="R154" s="179"/>
      <c r="S154" s="179">
        <f t="shared" si="14"/>
        <v>0</v>
      </c>
      <c r="T154" s="179"/>
      <c r="U154" s="45"/>
    </row>
    <row r="155" spans="1:21" ht="279.89999999999998" customHeight="1" thickBot="1">
      <c r="A155" s="21"/>
      <c r="B155" s="21"/>
      <c r="C155" s="21"/>
      <c r="D155" s="21"/>
      <c r="E155" s="21"/>
      <c r="F155" s="21"/>
      <c r="G155" s="21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45"/>
    </row>
    <row r="156" spans="1:21" ht="0.9" customHeight="1">
      <c r="A156" s="21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45"/>
    </row>
    <row r="157" spans="1:21" ht="12" customHeight="1">
      <c r="A157" s="21"/>
      <c r="B157" s="140"/>
      <c r="C157" s="140"/>
      <c r="D157" s="140"/>
      <c r="E157" s="21"/>
      <c r="F157" s="21"/>
      <c r="G157" s="165" t="s">
        <v>260</v>
      </c>
      <c r="H157" s="165"/>
      <c r="I157" s="163" t="s">
        <v>261</v>
      </c>
      <c r="J157" s="163"/>
      <c r="K157" s="163"/>
      <c r="L157" s="59"/>
      <c r="M157" s="59"/>
      <c r="N157" s="141"/>
      <c r="O157" s="141"/>
      <c r="P157" s="141"/>
      <c r="Q157" s="141"/>
      <c r="R157" s="141"/>
      <c r="S157" s="141"/>
      <c r="T157" s="59"/>
      <c r="U157" s="45"/>
    </row>
    <row r="158" spans="1:21" ht="33" customHeight="1">
      <c r="A158" s="21"/>
      <c r="B158" s="21"/>
      <c r="C158" s="21"/>
      <c r="D158" s="21"/>
      <c r="E158" s="21"/>
      <c r="F158" s="21"/>
      <c r="G158" s="21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45"/>
    </row>
  </sheetData>
  <mergeCells count="747">
    <mergeCell ref="H38:I38"/>
    <mergeCell ref="N38:O38"/>
    <mergeCell ref="F1:J1"/>
    <mergeCell ref="B2:D2"/>
    <mergeCell ref="F2:J2"/>
    <mergeCell ref="L2:M2"/>
    <mergeCell ref="O2:P2"/>
    <mergeCell ref="B3:D3"/>
    <mergeCell ref="F3:J3"/>
    <mergeCell ref="L3:M3"/>
    <mergeCell ref="O3:P3"/>
    <mergeCell ref="B4:D4"/>
    <mergeCell ref="B5:D5"/>
    <mergeCell ref="B6:D6"/>
    <mergeCell ref="B8:P8"/>
    <mergeCell ref="B9:T9"/>
    <mergeCell ref="B11:C12"/>
    <mergeCell ref="D11:G11"/>
    <mergeCell ref="H11:I12"/>
    <mergeCell ref="J11:J12"/>
    <mergeCell ref="K11:L12"/>
    <mergeCell ref="M11:M12"/>
    <mergeCell ref="N11:O12"/>
    <mergeCell ref="P11:R12"/>
    <mergeCell ref="S11:T12"/>
    <mergeCell ref="C14:T14"/>
    <mergeCell ref="B16:C16"/>
    <mergeCell ref="D16:G16"/>
    <mergeCell ref="H16:I16"/>
    <mergeCell ref="K16:L16"/>
    <mergeCell ref="N16:O16"/>
    <mergeCell ref="P16:R16"/>
    <mergeCell ref="S16:T16"/>
    <mergeCell ref="B17:C17"/>
    <mergeCell ref="D17:G17"/>
    <mergeCell ref="H17:I17"/>
    <mergeCell ref="K17:L17"/>
    <mergeCell ref="N17:O17"/>
    <mergeCell ref="P17:R17"/>
    <mergeCell ref="S17:T17"/>
    <mergeCell ref="S18:T18"/>
    <mergeCell ref="B19:C19"/>
    <mergeCell ref="D19:G19"/>
    <mergeCell ref="H19:I19"/>
    <mergeCell ref="K19:L19"/>
    <mergeCell ref="N19:O19"/>
    <mergeCell ref="P19:R19"/>
    <mergeCell ref="S19:T19"/>
    <mergeCell ref="B18:C18"/>
    <mergeCell ref="D18:G18"/>
    <mergeCell ref="H18:I18"/>
    <mergeCell ref="K18:L18"/>
    <mergeCell ref="N18:O18"/>
    <mergeCell ref="P18:R18"/>
    <mergeCell ref="B20:C20"/>
    <mergeCell ref="D20:G20"/>
    <mergeCell ref="H20:I20"/>
    <mergeCell ref="N20:O20"/>
    <mergeCell ref="P20:R20"/>
    <mergeCell ref="B21:C21"/>
    <mergeCell ref="D21:G21"/>
    <mergeCell ref="H21:I21"/>
    <mergeCell ref="N21:O21"/>
    <mergeCell ref="P21:R21"/>
    <mergeCell ref="B23:C23"/>
    <mergeCell ref="D23:G23"/>
    <mergeCell ref="H23:I23"/>
    <mergeCell ref="N23:O23"/>
    <mergeCell ref="P23:R23"/>
    <mergeCell ref="B22:C22"/>
    <mergeCell ref="D22:G22"/>
    <mergeCell ref="H22:I22"/>
    <mergeCell ref="K22:L22"/>
    <mergeCell ref="N22:O22"/>
    <mergeCell ref="P22:R22"/>
    <mergeCell ref="B25:C25"/>
    <mergeCell ref="D25:G25"/>
    <mergeCell ref="H25:I25"/>
    <mergeCell ref="N25:O25"/>
    <mergeCell ref="P25:R25"/>
    <mergeCell ref="B24:C24"/>
    <mergeCell ref="D24:G24"/>
    <mergeCell ref="H24:I24"/>
    <mergeCell ref="N24:O24"/>
    <mergeCell ref="P24:R24"/>
    <mergeCell ref="B27:C27"/>
    <mergeCell ref="D27:G27"/>
    <mergeCell ref="H27:I27"/>
    <mergeCell ref="K27:L27"/>
    <mergeCell ref="N27:O27"/>
    <mergeCell ref="P27:R27"/>
    <mergeCell ref="S27:T27"/>
    <mergeCell ref="B26:C26"/>
    <mergeCell ref="D26:G26"/>
    <mergeCell ref="H26:I26"/>
    <mergeCell ref="K26:L26"/>
    <mergeCell ref="N26:O26"/>
    <mergeCell ref="P26:R26"/>
    <mergeCell ref="B28:C28"/>
    <mergeCell ref="D28:G28"/>
    <mergeCell ref="H28:I28"/>
    <mergeCell ref="N28:O28"/>
    <mergeCell ref="P28:R28"/>
    <mergeCell ref="B29:C29"/>
    <mergeCell ref="D29:G29"/>
    <mergeCell ref="H29:I29"/>
    <mergeCell ref="K29:L29"/>
    <mergeCell ref="N29:O29"/>
    <mergeCell ref="P29:R29"/>
    <mergeCell ref="B30:C30"/>
    <mergeCell ref="D30:G30"/>
    <mergeCell ref="H30:I30"/>
    <mergeCell ref="K30:L30"/>
    <mergeCell ref="N30:O30"/>
    <mergeCell ref="P30:R30"/>
    <mergeCell ref="S30:T30"/>
    <mergeCell ref="B31:C31"/>
    <mergeCell ref="D31:G31"/>
    <mergeCell ref="H31:I31"/>
    <mergeCell ref="N31:O31"/>
    <mergeCell ref="P31:R31"/>
    <mergeCell ref="B32:C32"/>
    <mergeCell ref="D32:G32"/>
    <mergeCell ref="H32:I32"/>
    <mergeCell ref="N32:O32"/>
    <mergeCell ref="P32:R32"/>
    <mergeCell ref="S33:T33"/>
    <mergeCell ref="B34:C34"/>
    <mergeCell ref="D34:G34"/>
    <mergeCell ref="H34:I34"/>
    <mergeCell ref="N34:O34"/>
    <mergeCell ref="P34:R34"/>
    <mergeCell ref="B33:C33"/>
    <mergeCell ref="D33:G33"/>
    <mergeCell ref="H33:I33"/>
    <mergeCell ref="K33:L33"/>
    <mergeCell ref="N33:O33"/>
    <mergeCell ref="P33:R33"/>
    <mergeCell ref="B37:C37"/>
    <mergeCell ref="D37:G37"/>
    <mergeCell ref="H37:I37"/>
    <mergeCell ref="N37:O37"/>
    <mergeCell ref="P37:R37"/>
    <mergeCell ref="S37:T37"/>
    <mergeCell ref="B35:C35"/>
    <mergeCell ref="D35:G35"/>
    <mergeCell ref="H35:I35"/>
    <mergeCell ref="N35:O35"/>
    <mergeCell ref="P35:R35"/>
    <mergeCell ref="B36:C36"/>
    <mergeCell ref="D36:G36"/>
    <mergeCell ref="H36:I36"/>
    <mergeCell ref="N36:O36"/>
    <mergeCell ref="B39:C39"/>
    <mergeCell ref="D39:G39"/>
    <mergeCell ref="H39:I39"/>
    <mergeCell ref="N39:O39"/>
    <mergeCell ref="P39:R39"/>
    <mergeCell ref="B40:C40"/>
    <mergeCell ref="D40:G40"/>
    <mergeCell ref="H40:I40"/>
    <mergeCell ref="K40:L40"/>
    <mergeCell ref="N40:O40"/>
    <mergeCell ref="P40:R40"/>
    <mergeCell ref="S40:T40"/>
    <mergeCell ref="B41:C41"/>
    <mergeCell ref="D41:G41"/>
    <mergeCell ref="H41:I41"/>
    <mergeCell ref="K41:L41"/>
    <mergeCell ref="N41:O41"/>
    <mergeCell ref="P41:R41"/>
    <mergeCell ref="S41:T41"/>
    <mergeCell ref="B42:C42"/>
    <mergeCell ref="D42:G42"/>
    <mergeCell ref="H42:I42"/>
    <mergeCell ref="N42:O42"/>
    <mergeCell ref="P42:R42"/>
    <mergeCell ref="B43:C43"/>
    <mergeCell ref="D43:G43"/>
    <mergeCell ref="H43:I43"/>
    <mergeCell ref="K43:L43"/>
    <mergeCell ref="N43:O43"/>
    <mergeCell ref="P43:R43"/>
    <mergeCell ref="S43:T43"/>
    <mergeCell ref="B44:C44"/>
    <mergeCell ref="D44:G44"/>
    <mergeCell ref="H44:I44"/>
    <mergeCell ref="K44:L44"/>
    <mergeCell ref="N44:O44"/>
    <mergeCell ref="P44:R44"/>
    <mergeCell ref="S44:T44"/>
    <mergeCell ref="S45:T45"/>
    <mergeCell ref="B46:C46"/>
    <mergeCell ref="D46:G46"/>
    <mergeCell ref="H46:I46"/>
    <mergeCell ref="N46:O46"/>
    <mergeCell ref="P46:R46"/>
    <mergeCell ref="B45:C45"/>
    <mergeCell ref="D45:G45"/>
    <mergeCell ref="H45:I45"/>
    <mergeCell ref="K45:L45"/>
    <mergeCell ref="N45:O45"/>
    <mergeCell ref="P45:R45"/>
    <mergeCell ref="B56:C56"/>
    <mergeCell ref="D56:G56"/>
    <mergeCell ref="H56:I56"/>
    <mergeCell ref="K56:L56"/>
    <mergeCell ref="N56:O56"/>
    <mergeCell ref="P56:R56"/>
    <mergeCell ref="S56:T56"/>
    <mergeCell ref="B48:T48"/>
    <mergeCell ref="B49:D49"/>
    <mergeCell ref="G49:H49"/>
    <mergeCell ref="I49:K49"/>
    <mergeCell ref="N49:S49"/>
    <mergeCell ref="B52:E52"/>
    <mergeCell ref="O52:P52"/>
    <mergeCell ref="R52:T52"/>
    <mergeCell ref="B61:C61"/>
    <mergeCell ref="D61:G61"/>
    <mergeCell ref="H61:I61"/>
    <mergeCell ref="K61:L61"/>
    <mergeCell ref="N61:O61"/>
    <mergeCell ref="P61:R61"/>
    <mergeCell ref="S61:T61"/>
    <mergeCell ref="B60:C60"/>
    <mergeCell ref="D60:G60"/>
    <mergeCell ref="H60:I60"/>
    <mergeCell ref="K60:L60"/>
    <mergeCell ref="N60:O60"/>
    <mergeCell ref="P60:R60"/>
    <mergeCell ref="S60:T60"/>
    <mergeCell ref="B63:C63"/>
    <mergeCell ref="D63:G63"/>
    <mergeCell ref="H63:I63"/>
    <mergeCell ref="N63:O63"/>
    <mergeCell ref="P63:R63"/>
    <mergeCell ref="B62:C62"/>
    <mergeCell ref="D62:G62"/>
    <mergeCell ref="H62:I62"/>
    <mergeCell ref="K62:L62"/>
    <mergeCell ref="N62:O62"/>
    <mergeCell ref="P62:R62"/>
    <mergeCell ref="B64:C64"/>
    <mergeCell ref="D64:G64"/>
    <mergeCell ref="H64:I64"/>
    <mergeCell ref="N64:O64"/>
    <mergeCell ref="P64:R64"/>
    <mergeCell ref="B65:C65"/>
    <mergeCell ref="D65:G65"/>
    <mergeCell ref="H65:I65"/>
    <mergeCell ref="N65:O65"/>
    <mergeCell ref="P65:R65"/>
    <mergeCell ref="B67:C67"/>
    <mergeCell ref="D67:G67"/>
    <mergeCell ref="H67:I67"/>
    <mergeCell ref="N67:O67"/>
    <mergeCell ref="P67:R67"/>
    <mergeCell ref="B66:C66"/>
    <mergeCell ref="D66:G66"/>
    <mergeCell ref="H66:I66"/>
    <mergeCell ref="K66:L66"/>
    <mergeCell ref="N66:O66"/>
    <mergeCell ref="P66:R66"/>
    <mergeCell ref="B69:C69"/>
    <mergeCell ref="D69:G69"/>
    <mergeCell ref="H69:I69"/>
    <mergeCell ref="N69:O69"/>
    <mergeCell ref="P69:R69"/>
    <mergeCell ref="B68:C68"/>
    <mergeCell ref="D68:G68"/>
    <mergeCell ref="H68:I68"/>
    <mergeCell ref="K68:L68"/>
    <mergeCell ref="N68:O68"/>
    <mergeCell ref="P68:R68"/>
    <mergeCell ref="B70:C70"/>
    <mergeCell ref="D70:G70"/>
    <mergeCell ref="H70:I70"/>
    <mergeCell ref="N70:O70"/>
    <mergeCell ref="P70:R70"/>
    <mergeCell ref="B71:C71"/>
    <mergeCell ref="D71:G71"/>
    <mergeCell ref="H71:I71"/>
    <mergeCell ref="K71:L71"/>
    <mergeCell ref="N71:O71"/>
    <mergeCell ref="P71:R71"/>
    <mergeCell ref="S71:T71"/>
    <mergeCell ref="B72:C72"/>
    <mergeCell ref="D72:G72"/>
    <mergeCell ref="H72:I72"/>
    <mergeCell ref="K72:L72"/>
    <mergeCell ref="N72:O72"/>
    <mergeCell ref="P72:R72"/>
    <mergeCell ref="S72:T72"/>
    <mergeCell ref="B73:C73"/>
    <mergeCell ref="D73:G73"/>
    <mergeCell ref="H73:I73"/>
    <mergeCell ref="N73:O73"/>
    <mergeCell ref="P73:R73"/>
    <mergeCell ref="S73:T73"/>
    <mergeCell ref="B74:C74"/>
    <mergeCell ref="D74:G74"/>
    <mergeCell ref="H74:I74"/>
    <mergeCell ref="N74:O74"/>
    <mergeCell ref="P74:R74"/>
    <mergeCell ref="B75:C75"/>
    <mergeCell ref="D75:G75"/>
    <mergeCell ref="H75:I75"/>
    <mergeCell ref="N75:O75"/>
    <mergeCell ref="P75:R75"/>
    <mergeCell ref="B76:C76"/>
    <mergeCell ref="D76:G76"/>
    <mergeCell ref="H76:I76"/>
    <mergeCell ref="N76:O76"/>
    <mergeCell ref="P76:R76"/>
    <mergeCell ref="S77:T77"/>
    <mergeCell ref="B78:C78"/>
    <mergeCell ref="D78:G78"/>
    <mergeCell ref="H78:I78"/>
    <mergeCell ref="N78:O78"/>
    <mergeCell ref="P78:R78"/>
    <mergeCell ref="B77:C77"/>
    <mergeCell ref="D77:G77"/>
    <mergeCell ref="H77:I77"/>
    <mergeCell ref="K77:L77"/>
    <mergeCell ref="N77:O77"/>
    <mergeCell ref="P77:R77"/>
    <mergeCell ref="B79:C79"/>
    <mergeCell ref="D79:G79"/>
    <mergeCell ref="H79:I79"/>
    <mergeCell ref="N79:O79"/>
    <mergeCell ref="P79:R79"/>
    <mergeCell ref="B80:C80"/>
    <mergeCell ref="D80:G80"/>
    <mergeCell ref="H80:I80"/>
    <mergeCell ref="N80:O80"/>
    <mergeCell ref="P80:R80"/>
    <mergeCell ref="B81:C81"/>
    <mergeCell ref="D81:G81"/>
    <mergeCell ref="H81:I81"/>
    <mergeCell ref="N81:O81"/>
    <mergeCell ref="P81:R81"/>
    <mergeCell ref="B82:C82"/>
    <mergeCell ref="D82:G82"/>
    <mergeCell ref="H82:I82"/>
    <mergeCell ref="N82:O82"/>
    <mergeCell ref="P82:R82"/>
    <mergeCell ref="P84:R84"/>
    <mergeCell ref="S84:T84"/>
    <mergeCell ref="B85:C85"/>
    <mergeCell ref="D85:G85"/>
    <mergeCell ref="H85:I85"/>
    <mergeCell ref="N85:O85"/>
    <mergeCell ref="P85:R85"/>
    <mergeCell ref="B83:C83"/>
    <mergeCell ref="D83:G83"/>
    <mergeCell ref="H83:I83"/>
    <mergeCell ref="N83:O83"/>
    <mergeCell ref="P83:R83"/>
    <mergeCell ref="B84:C84"/>
    <mergeCell ref="D84:G84"/>
    <mergeCell ref="H84:I84"/>
    <mergeCell ref="K84:L84"/>
    <mergeCell ref="N84:O84"/>
    <mergeCell ref="S85:T85"/>
    <mergeCell ref="B88:C88"/>
    <mergeCell ref="D88:G88"/>
    <mergeCell ref="H88:I88"/>
    <mergeCell ref="N88:O88"/>
    <mergeCell ref="P88:R88"/>
    <mergeCell ref="B90:T90"/>
    <mergeCell ref="B86:C86"/>
    <mergeCell ref="D86:G86"/>
    <mergeCell ref="H86:I86"/>
    <mergeCell ref="N86:O86"/>
    <mergeCell ref="P86:R86"/>
    <mergeCell ref="B87:C87"/>
    <mergeCell ref="D87:G87"/>
    <mergeCell ref="H87:I87"/>
    <mergeCell ref="N87:O87"/>
    <mergeCell ref="P87:R87"/>
    <mergeCell ref="S86:T86"/>
    <mergeCell ref="S87:T87"/>
    <mergeCell ref="S88:T88"/>
    <mergeCell ref="K98:L98"/>
    <mergeCell ref="N98:O98"/>
    <mergeCell ref="P98:R98"/>
    <mergeCell ref="B91:D91"/>
    <mergeCell ref="G91:H91"/>
    <mergeCell ref="I91:K91"/>
    <mergeCell ref="N91:S91"/>
    <mergeCell ref="B94:E94"/>
    <mergeCell ref="O94:P94"/>
    <mergeCell ref="R94:T94"/>
    <mergeCell ref="B95:E95"/>
    <mergeCell ref="O95:P95"/>
    <mergeCell ref="R95:T95"/>
    <mergeCell ref="B96:T96"/>
    <mergeCell ref="B102:C102"/>
    <mergeCell ref="D102:G102"/>
    <mergeCell ref="H102:I102"/>
    <mergeCell ref="N102:O102"/>
    <mergeCell ref="P102:R102"/>
    <mergeCell ref="B103:C103"/>
    <mergeCell ref="D103:G103"/>
    <mergeCell ref="H103:I103"/>
    <mergeCell ref="N103:O103"/>
    <mergeCell ref="P103:R103"/>
    <mergeCell ref="B104:C104"/>
    <mergeCell ref="D104:G104"/>
    <mergeCell ref="H104:I104"/>
    <mergeCell ref="N104:O104"/>
    <mergeCell ref="P104:R104"/>
    <mergeCell ref="B105:C105"/>
    <mergeCell ref="D105:G105"/>
    <mergeCell ref="H105:I105"/>
    <mergeCell ref="K105:L105"/>
    <mergeCell ref="N105:O105"/>
    <mergeCell ref="H107:I107"/>
    <mergeCell ref="K107:L107"/>
    <mergeCell ref="N107:O107"/>
    <mergeCell ref="P107:R107"/>
    <mergeCell ref="P105:R105"/>
    <mergeCell ref="S105:T105"/>
    <mergeCell ref="B106:C106"/>
    <mergeCell ref="D106:G106"/>
    <mergeCell ref="H106:I106"/>
    <mergeCell ref="N106:O106"/>
    <mergeCell ref="P106:R106"/>
    <mergeCell ref="B109:C109"/>
    <mergeCell ref="D109:G109"/>
    <mergeCell ref="H109:I109"/>
    <mergeCell ref="N109:O109"/>
    <mergeCell ref="P109:R109"/>
    <mergeCell ref="B110:C110"/>
    <mergeCell ref="D110:G110"/>
    <mergeCell ref="H110:I110"/>
    <mergeCell ref="N110:O110"/>
    <mergeCell ref="P110:R110"/>
    <mergeCell ref="B111:C111"/>
    <mergeCell ref="D111:G111"/>
    <mergeCell ref="H111:I111"/>
    <mergeCell ref="N111:O111"/>
    <mergeCell ref="P111:R111"/>
    <mergeCell ref="B112:C112"/>
    <mergeCell ref="D112:G112"/>
    <mergeCell ref="H112:I112"/>
    <mergeCell ref="N112:O112"/>
    <mergeCell ref="P112:R112"/>
    <mergeCell ref="B113:C113"/>
    <mergeCell ref="D113:G113"/>
    <mergeCell ref="H113:I113"/>
    <mergeCell ref="N113:O113"/>
    <mergeCell ref="P113:R113"/>
    <mergeCell ref="B114:C114"/>
    <mergeCell ref="D114:G114"/>
    <mergeCell ref="H114:I114"/>
    <mergeCell ref="K114:L114"/>
    <mergeCell ref="N114:O114"/>
    <mergeCell ref="P114:R114"/>
    <mergeCell ref="S114:T114"/>
    <mergeCell ref="B115:C115"/>
    <mergeCell ref="D115:G115"/>
    <mergeCell ref="H115:I115"/>
    <mergeCell ref="K115:L115"/>
    <mergeCell ref="N115:O115"/>
    <mergeCell ref="P115:R115"/>
    <mergeCell ref="S115:T115"/>
    <mergeCell ref="B116:C116"/>
    <mergeCell ref="D116:G116"/>
    <mergeCell ref="H116:I116"/>
    <mergeCell ref="N116:O116"/>
    <mergeCell ref="P116:R116"/>
    <mergeCell ref="B117:C117"/>
    <mergeCell ref="D117:G117"/>
    <mergeCell ref="H117:I117"/>
    <mergeCell ref="N117:O117"/>
    <mergeCell ref="P117:R117"/>
    <mergeCell ref="S118:T118"/>
    <mergeCell ref="B119:C119"/>
    <mergeCell ref="D119:G119"/>
    <mergeCell ref="H119:I119"/>
    <mergeCell ref="K119:L119"/>
    <mergeCell ref="N119:O119"/>
    <mergeCell ref="P119:R119"/>
    <mergeCell ref="S119:T119"/>
    <mergeCell ref="B118:C118"/>
    <mergeCell ref="D118:G118"/>
    <mergeCell ref="H118:I118"/>
    <mergeCell ref="K118:L118"/>
    <mergeCell ref="N118:O118"/>
    <mergeCell ref="P118:R118"/>
    <mergeCell ref="B120:C120"/>
    <mergeCell ref="D120:G120"/>
    <mergeCell ref="H120:I120"/>
    <mergeCell ref="N120:O120"/>
    <mergeCell ref="P120:R120"/>
    <mergeCell ref="B121:C121"/>
    <mergeCell ref="D121:G121"/>
    <mergeCell ref="H121:I121"/>
    <mergeCell ref="K121:L121"/>
    <mergeCell ref="N121:O121"/>
    <mergeCell ref="P121:R121"/>
    <mergeCell ref="S121:T121"/>
    <mergeCell ref="B122:C122"/>
    <mergeCell ref="D122:G122"/>
    <mergeCell ref="H122:I122"/>
    <mergeCell ref="K122:L122"/>
    <mergeCell ref="N122:O122"/>
    <mergeCell ref="P122:R122"/>
    <mergeCell ref="S122:T122"/>
    <mergeCell ref="B123:C123"/>
    <mergeCell ref="D123:G123"/>
    <mergeCell ref="H123:I123"/>
    <mergeCell ref="N123:O123"/>
    <mergeCell ref="P123:R123"/>
    <mergeCell ref="B124:C124"/>
    <mergeCell ref="D124:G124"/>
    <mergeCell ref="H124:I124"/>
    <mergeCell ref="K124:L124"/>
    <mergeCell ref="N124:O124"/>
    <mergeCell ref="P124:R124"/>
    <mergeCell ref="S124:T124"/>
    <mergeCell ref="B125:C125"/>
    <mergeCell ref="D125:G125"/>
    <mergeCell ref="H125:I125"/>
    <mergeCell ref="K125:L125"/>
    <mergeCell ref="N125:O125"/>
    <mergeCell ref="P125:R125"/>
    <mergeCell ref="S125:T125"/>
    <mergeCell ref="S126:T126"/>
    <mergeCell ref="B127:C127"/>
    <mergeCell ref="D127:G127"/>
    <mergeCell ref="H127:I127"/>
    <mergeCell ref="N127:O127"/>
    <mergeCell ref="P127:R127"/>
    <mergeCell ref="B126:C126"/>
    <mergeCell ref="D126:G126"/>
    <mergeCell ref="H126:I126"/>
    <mergeCell ref="K126:L126"/>
    <mergeCell ref="N126:O126"/>
    <mergeCell ref="P126:R126"/>
    <mergeCell ref="S127:T127"/>
    <mergeCell ref="S128:T128"/>
    <mergeCell ref="B129:C129"/>
    <mergeCell ref="D129:G129"/>
    <mergeCell ref="H129:I129"/>
    <mergeCell ref="K129:L129"/>
    <mergeCell ref="N129:O129"/>
    <mergeCell ref="P129:R129"/>
    <mergeCell ref="S129:T129"/>
    <mergeCell ref="B128:C128"/>
    <mergeCell ref="D128:G128"/>
    <mergeCell ref="H128:I128"/>
    <mergeCell ref="K128:L128"/>
    <mergeCell ref="N128:O128"/>
    <mergeCell ref="P128:R128"/>
    <mergeCell ref="B133:D133"/>
    <mergeCell ref="G133:H133"/>
    <mergeCell ref="I133:K133"/>
    <mergeCell ref="N133:S133"/>
    <mergeCell ref="B136:E136"/>
    <mergeCell ref="O136:P136"/>
    <mergeCell ref="R136:T136"/>
    <mergeCell ref="B130:C130"/>
    <mergeCell ref="D130:G130"/>
    <mergeCell ref="H130:I130"/>
    <mergeCell ref="N130:O130"/>
    <mergeCell ref="P130:R130"/>
    <mergeCell ref="B132:T132"/>
    <mergeCell ref="S130:T130"/>
    <mergeCell ref="S143:T143"/>
    <mergeCell ref="B144:C144"/>
    <mergeCell ref="D144:G144"/>
    <mergeCell ref="H144:I144"/>
    <mergeCell ref="N144:O144"/>
    <mergeCell ref="P144:R144"/>
    <mergeCell ref="S144:T144"/>
    <mergeCell ref="B137:E137"/>
    <mergeCell ref="O137:P137"/>
    <mergeCell ref="R137:T137"/>
    <mergeCell ref="B138:T138"/>
    <mergeCell ref="B140:C140"/>
    <mergeCell ref="D140:G140"/>
    <mergeCell ref="H140:I140"/>
    <mergeCell ref="K140:L140"/>
    <mergeCell ref="N140:O140"/>
    <mergeCell ref="P140:R140"/>
    <mergeCell ref="S140:T140"/>
    <mergeCell ref="B145:C145"/>
    <mergeCell ref="D145:G145"/>
    <mergeCell ref="H145:I145"/>
    <mergeCell ref="N145:O145"/>
    <mergeCell ref="P145:R145"/>
    <mergeCell ref="B146:C146"/>
    <mergeCell ref="D146:G146"/>
    <mergeCell ref="H146:I146"/>
    <mergeCell ref="N146:O146"/>
    <mergeCell ref="P146:R146"/>
    <mergeCell ref="B147:C147"/>
    <mergeCell ref="D147:G147"/>
    <mergeCell ref="H147:I147"/>
    <mergeCell ref="N147:O147"/>
    <mergeCell ref="P147:R147"/>
    <mergeCell ref="B148:C148"/>
    <mergeCell ref="D148:G148"/>
    <mergeCell ref="H148:I148"/>
    <mergeCell ref="N148:O148"/>
    <mergeCell ref="P148:R148"/>
    <mergeCell ref="B149:C149"/>
    <mergeCell ref="D149:G149"/>
    <mergeCell ref="H149:I149"/>
    <mergeCell ref="N149:O149"/>
    <mergeCell ref="P149:R149"/>
    <mergeCell ref="S150:T150"/>
    <mergeCell ref="B151:C151"/>
    <mergeCell ref="D151:G151"/>
    <mergeCell ref="H151:I151"/>
    <mergeCell ref="N151:O151"/>
    <mergeCell ref="P151:R151"/>
    <mergeCell ref="B150:C150"/>
    <mergeCell ref="D150:G150"/>
    <mergeCell ref="H150:I150"/>
    <mergeCell ref="K150:L150"/>
    <mergeCell ref="N150:O150"/>
    <mergeCell ref="P150:R150"/>
    <mergeCell ref="B153:C153"/>
    <mergeCell ref="D153:G153"/>
    <mergeCell ref="H153:I153"/>
    <mergeCell ref="K153:L153"/>
    <mergeCell ref="N153:O153"/>
    <mergeCell ref="P153:R153"/>
    <mergeCell ref="S153:T153"/>
    <mergeCell ref="B152:C152"/>
    <mergeCell ref="D152:G152"/>
    <mergeCell ref="H152:I152"/>
    <mergeCell ref="K152:L152"/>
    <mergeCell ref="N152:O152"/>
    <mergeCell ref="P152:R152"/>
    <mergeCell ref="B157:D157"/>
    <mergeCell ref="G157:H157"/>
    <mergeCell ref="I157:K157"/>
    <mergeCell ref="N157:S157"/>
    <mergeCell ref="B154:C154"/>
    <mergeCell ref="D154:G154"/>
    <mergeCell ref="H154:I154"/>
    <mergeCell ref="N154:O154"/>
    <mergeCell ref="P154:R154"/>
    <mergeCell ref="B156:T156"/>
    <mergeCell ref="P38:R38"/>
    <mergeCell ref="S20:T20"/>
    <mergeCell ref="S21:T21"/>
    <mergeCell ref="S23:T23"/>
    <mergeCell ref="S25:T25"/>
    <mergeCell ref="S28:T28"/>
    <mergeCell ref="S31:T31"/>
    <mergeCell ref="S32:T32"/>
    <mergeCell ref="S34:T34"/>
    <mergeCell ref="S35:T35"/>
    <mergeCell ref="S38:T38"/>
    <mergeCell ref="P36:R36"/>
    <mergeCell ref="S36:T36"/>
    <mergeCell ref="S29:T29"/>
    <mergeCell ref="S26:T26"/>
    <mergeCell ref="S24:T24"/>
    <mergeCell ref="S22:T22"/>
    <mergeCell ref="S39:T39"/>
    <mergeCell ref="S42:T42"/>
    <mergeCell ref="S46:T46"/>
    <mergeCell ref="S63:T63"/>
    <mergeCell ref="S64:T64"/>
    <mergeCell ref="S65:T65"/>
    <mergeCell ref="S67:T67"/>
    <mergeCell ref="S69:T69"/>
    <mergeCell ref="S70:T70"/>
    <mergeCell ref="S68:T68"/>
    <mergeCell ref="S66:T66"/>
    <mergeCell ref="S62:T62"/>
    <mergeCell ref="C58:T58"/>
    <mergeCell ref="B59:C59"/>
    <mergeCell ref="D59:G59"/>
    <mergeCell ref="H59:I59"/>
    <mergeCell ref="K59:L59"/>
    <mergeCell ref="N59:O59"/>
    <mergeCell ref="P59:R59"/>
    <mergeCell ref="S59:T59"/>
    <mergeCell ref="B53:E53"/>
    <mergeCell ref="O53:P53"/>
    <mergeCell ref="R53:T53"/>
    <mergeCell ref="B54:T54"/>
    <mergeCell ref="S74:T74"/>
    <mergeCell ref="S75:T75"/>
    <mergeCell ref="S76:T76"/>
    <mergeCell ref="S78:T78"/>
    <mergeCell ref="S79:T79"/>
    <mergeCell ref="S80:T80"/>
    <mergeCell ref="S81:T81"/>
    <mergeCell ref="S82:T82"/>
    <mergeCell ref="S83:T83"/>
    <mergeCell ref="S101:T101"/>
    <mergeCell ref="S102:T102"/>
    <mergeCell ref="S103:T103"/>
    <mergeCell ref="S104:T104"/>
    <mergeCell ref="S106:T106"/>
    <mergeCell ref="S108:T108"/>
    <mergeCell ref="S107:T107"/>
    <mergeCell ref="S98:T98"/>
    <mergeCell ref="C100:T100"/>
    <mergeCell ref="B101:C101"/>
    <mergeCell ref="D101:G101"/>
    <mergeCell ref="H101:I101"/>
    <mergeCell ref="N101:O101"/>
    <mergeCell ref="P101:R101"/>
    <mergeCell ref="B98:C98"/>
    <mergeCell ref="D98:G98"/>
    <mergeCell ref="H98:I98"/>
    <mergeCell ref="B108:C108"/>
    <mergeCell ref="D108:G108"/>
    <mergeCell ref="H108:I108"/>
    <mergeCell ref="N108:O108"/>
    <mergeCell ref="P108:R108"/>
    <mergeCell ref="B107:C107"/>
    <mergeCell ref="D107:G107"/>
    <mergeCell ref="S145:T145"/>
    <mergeCell ref="S146:T146"/>
    <mergeCell ref="S147:T147"/>
    <mergeCell ref="S148:T148"/>
    <mergeCell ref="S149:T149"/>
    <mergeCell ref="S151:T151"/>
    <mergeCell ref="S154:T154"/>
    <mergeCell ref="S109:T109"/>
    <mergeCell ref="S110:T110"/>
    <mergeCell ref="S111:T111"/>
    <mergeCell ref="S112:T112"/>
    <mergeCell ref="S113:T113"/>
    <mergeCell ref="S116:T116"/>
    <mergeCell ref="S117:T117"/>
    <mergeCell ref="S120:T120"/>
    <mergeCell ref="S123:T123"/>
    <mergeCell ref="S152:T152"/>
    <mergeCell ref="C142:T142"/>
    <mergeCell ref="B143:C143"/>
    <mergeCell ref="D143:G143"/>
    <mergeCell ref="H143:I143"/>
    <mergeCell ref="K143:L143"/>
    <mergeCell ref="N143:O143"/>
    <mergeCell ref="P143:R143"/>
  </mergeCells>
  <pageMargins left="0.7" right="0.7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5"/>
  <sheetViews>
    <sheetView topLeftCell="A9" workbookViewId="0">
      <selection activeCell="B31" sqref="B31:L32"/>
    </sheetView>
  </sheetViews>
  <sheetFormatPr defaultRowHeight="14.4"/>
  <cols>
    <col min="6" max="6" width="25.33203125" customWidth="1"/>
    <col min="7" max="10" width="25.33203125" style="46" customWidth="1"/>
    <col min="11" max="12" width="15.6640625" style="46" customWidth="1"/>
  </cols>
  <sheetData>
    <row r="1" spans="2:14" ht="15.6">
      <c r="B1" s="136" t="s">
        <v>337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2:14" ht="17.399999999999999">
      <c r="B2" s="1"/>
      <c r="C2" s="1"/>
      <c r="D2" s="1"/>
      <c r="E2" s="1"/>
      <c r="F2" s="1"/>
      <c r="G2" s="75"/>
      <c r="H2" s="75"/>
      <c r="I2" s="75"/>
      <c r="J2" s="75"/>
      <c r="K2" s="75"/>
    </row>
    <row r="3" spans="2:14" ht="15.6">
      <c r="B3" s="136" t="s">
        <v>166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2:14" ht="17.399999999999999">
      <c r="B4" s="208" t="s">
        <v>353</v>
      </c>
      <c r="C4" s="208"/>
      <c r="D4" s="208"/>
      <c r="E4" s="1"/>
      <c r="F4" s="1"/>
      <c r="G4" s="75"/>
      <c r="H4" s="75"/>
      <c r="I4" s="75"/>
      <c r="J4" s="76"/>
      <c r="K4" s="76"/>
    </row>
    <row r="5" spans="2:14" ht="15.6">
      <c r="B5" s="136" t="s">
        <v>262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2:14" ht="15.6">
      <c r="B6" s="3"/>
      <c r="C6" s="24"/>
      <c r="D6" s="24"/>
      <c r="E6" s="24"/>
      <c r="F6" s="24"/>
      <c r="G6" s="77"/>
      <c r="H6" s="77" t="s">
        <v>342</v>
      </c>
      <c r="I6" s="77"/>
      <c r="J6" s="77"/>
      <c r="K6" s="77"/>
    </row>
    <row r="7" spans="2:14">
      <c r="B7" s="202" t="s">
        <v>263</v>
      </c>
      <c r="C7" s="202"/>
      <c r="D7" s="202"/>
      <c r="E7" s="202"/>
      <c r="F7" s="202"/>
      <c r="G7" s="78"/>
      <c r="H7" s="78"/>
      <c r="I7" s="78"/>
      <c r="J7" s="78"/>
      <c r="K7" s="79"/>
    </row>
    <row r="8" spans="2:14" ht="26.4">
      <c r="B8" s="203" t="s">
        <v>142</v>
      </c>
      <c r="C8" s="204"/>
      <c r="D8" s="204"/>
      <c r="E8" s="204"/>
      <c r="F8" s="205"/>
      <c r="G8" s="80" t="s">
        <v>145</v>
      </c>
      <c r="H8" s="81" t="s">
        <v>355</v>
      </c>
      <c r="I8" s="81" t="s">
        <v>359</v>
      </c>
      <c r="J8" s="80" t="s">
        <v>322</v>
      </c>
      <c r="K8" s="81" t="s">
        <v>146</v>
      </c>
      <c r="L8" s="81" t="s">
        <v>147</v>
      </c>
    </row>
    <row r="9" spans="2:14">
      <c r="B9" s="195">
        <v>1</v>
      </c>
      <c r="C9" s="195"/>
      <c r="D9" s="195"/>
      <c r="E9" s="195"/>
      <c r="F9" s="196"/>
      <c r="G9" s="82">
        <v>2</v>
      </c>
      <c r="H9" s="83">
        <v>3</v>
      </c>
      <c r="I9" s="83">
        <v>4</v>
      </c>
      <c r="J9" s="83">
        <v>5</v>
      </c>
      <c r="K9" s="83" t="s">
        <v>148</v>
      </c>
      <c r="L9" s="83" t="s">
        <v>149</v>
      </c>
      <c r="M9" s="25"/>
      <c r="N9" s="25"/>
    </row>
    <row r="10" spans="2:14">
      <c r="B10" s="197" t="s">
        <v>264</v>
      </c>
      <c r="C10" s="190"/>
      <c r="D10" s="190"/>
      <c r="E10" s="190"/>
      <c r="F10" s="198"/>
      <c r="G10" s="84">
        <f>G11</f>
        <v>526266.22</v>
      </c>
      <c r="H10" s="84">
        <f t="shared" ref="H10" si="0">H11</f>
        <v>0</v>
      </c>
      <c r="I10" s="84">
        <v>1503272.01</v>
      </c>
      <c r="J10" s="84">
        <f>J11</f>
        <v>658471.62</v>
      </c>
      <c r="K10" s="84">
        <f>(J10/G10)*100</f>
        <v>125.12139198293974</v>
      </c>
      <c r="L10" s="84">
        <f>(J10/I10)*100</f>
        <v>43.802559724370838</v>
      </c>
    </row>
    <row r="11" spans="2:14">
      <c r="B11" s="193" t="s">
        <v>265</v>
      </c>
      <c r="C11" s="194"/>
      <c r="D11" s="194"/>
      <c r="E11" s="194"/>
      <c r="F11" s="199"/>
      <c r="G11" s="85">
        <v>526266.22</v>
      </c>
      <c r="H11" s="85"/>
      <c r="I11" s="85">
        <v>1503272.01</v>
      </c>
      <c r="J11" s="85">
        <v>658471.62</v>
      </c>
      <c r="K11" s="86">
        <f t="shared" ref="K11:K16" si="1">(J11/G11)*100</f>
        <v>125.12139198293974</v>
      </c>
      <c r="L11" s="86">
        <f t="shared" ref="L11:L16" si="2">(J11/I11)*100</f>
        <v>43.802559724370838</v>
      </c>
    </row>
    <row r="12" spans="2:14">
      <c r="B12" s="200" t="s">
        <v>266</v>
      </c>
      <c r="C12" s="199"/>
      <c r="D12" s="199"/>
      <c r="E12" s="199"/>
      <c r="F12" s="199"/>
      <c r="G12" s="85"/>
      <c r="H12" s="85"/>
      <c r="I12" s="85">
        <v>0</v>
      </c>
      <c r="J12" s="85">
        <v>0</v>
      </c>
      <c r="K12" s="86">
        <v>0</v>
      </c>
      <c r="L12" s="86">
        <v>0</v>
      </c>
    </row>
    <row r="13" spans="2:14">
      <c r="B13" s="27" t="s">
        <v>267</v>
      </c>
      <c r="C13" s="26"/>
      <c r="D13" s="26"/>
      <c r="E13" s="26"/>
      <c r="F13" s="26"/>
      <c r="G13" s="84">
        <f>G14</f>
        <v>549789.22</v>
      </c>
      <c r="H13" s="84">
        <f t="shared" ref="H13" si="3">H14</f>
        <v>0</v>
      </c>
      <c r="I13" s="84">
        <f>I14+I15</f>
        <v>1520289.51</v>
      </c>
      <c r="J13" s="84">
        <f>J14</f>
        <v>662626.99</v>
      </c>
      <c r="K13" s="84">
        <f t="shared" si="1"/>
        <v>120.52382365736456</v>
      </c>
      <c r="L13" s="84">
        <f t="shared" si="2"/>
        <v>43.585579301931773</v>
      </c>
    </row>
    <row r="14" spans="2:14">
      <c r="B14" s="201" t="s">
        <v>268</v>
      </c>
      <c r="C14" s="194"/>
      <c r="D14" s="194"/>
      <c r="E14" s="194"/>
      <c r="F14" s="194"/>
      <c r="G14" s="85">
        <v>549789.22</v>
      </c>
      <c r="H14" s="85"/>
      <c r="I14" s="85">
        <v>1441247.51</v>
      </c>
      <c r="J14" s="85">
        <v>662626.99</v>
      </c>
      <c r="K14" s="86">
        <f t="shared" si="1"/>
        <v>120.52382365736456</v>
      </c>
      <c r="L14" s="86">
        <f t="shared" si="2"/>
        <v>45.975933030406409</v>
      </c>
    </row>
    <row r="15" spans="2:14">
      <c r="B15" s="200" t="s">
        <v>269</v>
      </c>
      <c r="C15" s="199"/>
      <c r="D15" s="199"/>
      <c r="E15" s="199"/>
      <c r="F15" s="199"/>
      <c r="G15" s="85"/>
      <c r="H15" s="85"/>
      <c r="I15" s="85">
        <v>79042</v>
      </c>
      <c r="J15" s="85">
        <v>0</v>
      </c>
      <c r="K15" s="86">
        <v>0</v>
      </c>
      <c r="L15" s="86">
        <f t="shared" si="2"/>
        <v>0</v>
      </c>
    </row>
    <row r="16" spans="2:14">
      <c r="B16" s="189" t="s">
        <v>270</v>
      </c>
      <c r="C16" s="190"/>
      <c r="D16" s="190"/>
      <c r="E16" s="190"/>
      <c r="F16" s="190"/>
      <c r="G16" s="84">
        <f>G10-G13</f>
        <v>-23523</v>
      </c>
      <c r="H16" s="84">
        <f t="shared" ref="H16:I16" si="4">H10-H13</f>
        <v>0</v>
      </c>
      <c r="I16" s="84">
        <f t="shared" si="4"/>
        <v>-17017.5</v>
      </c>
      <c r="J16" s="84">
        <v>-4155.37</v>
      </c>
      <c r="K16" s="84">
        <f t="shared" si="1"/>
        <v>17.665136249628024</v>
      </c>
      <c r="L16" s="84">
        <f t="shared" si="2"/>
        <v>24.418216541795211</v>
      </c>
    </row>
    <row r="17" spans="2:12" ht="17.399999999999999">
      <c r="B17" s="1"/>
      <c r="C17" s="28"/>
      <c r="D17" s="28"/>
      <c r="E17" s="28"/>
      <c r="F17" s="28"/>
      <c r="G17" s="87"/>
      <c r="H17" s="87"/>
      <c r="I17" s="88"/>
      <c r="J17" s="88"/>
      <c r="K17" s="88"/>
      <c r="L17" s="88"/>
    </row>
    <row r="18" spans="2:12" ht="17.399999999999999">
      <c r="B18" s="202" t="s">
        <v>271</v>
      </c>
      <c r="C18" s="202"/>
      <c r="D18" s="202"/>
      <c r="E18" s="202"/>
      <c r="F18" s="202"/>
      <c r="G18" s="87"/>
      <c r="H18" s="87"/>
      <c r="I18" s="88"/>
      <c r="J18" s="88"/>
      <c r="K18" s="88"/>
      <c r="L18" s="88"/>
    </row>
    <row r="19" spans="2:12" ht="26.4">
      <c r="B19" s="203" t="s">
        <v>142</v>
      </c>
      <c r="C19" s="204"/>
      <c r="D19" s="204"/>
      <c r="E19" s="204"/>
      <c r="F19" s="205"/>
      <c r="G19" s="80" t="s">
        <v>145</v>
      </c>
      <c r="H19" s="81" t="s">
        <v>355</v>
      </c>
      <c r="I19" s="81" t="s">
        <v>356</v>
      </c>
      <c r="J19" s="80" t="s">
        <v>322</v>
      </c>
      <c r="K19" s="81" t="s">
        <v>146</v>
      </c>
      <c r="L19" s="81" t="s">
        <v>147</v>
      </c>
    </row>
    <row r="20" spans="2:12">
      <c r="B20" s="195">
        <v>1</v>
      </c>
      <c r="C20" s="195"/>
      <c r="D20" s="195"/>
      <c r="E20" s="195"/>
      <c r="F20" s="196"/>
      <c r="G20" s="82">
        <v>2</v>
      </c>
      <c r="H20" s="83">
        <v>3</v>
      </c>
      <c r="I20" s="83">
        <v>4</v>
      </c>
      <c r="J20" s="83">
        <v>5</v>
      </c>
      <c r="K20" s="83" t="s">
        <v>148</v>
      </c>
      <c r="L20" s="83" t="s">
        <v>149</v>
      </c>
    </row>
    <row r="21" spans="2:12">
      <c r="B21" s="193" t="s">
        <v>272</v>
      </c>
      <c r="C21" s="206"/>
      <c r="D21" s="206"/>
      <c r="E21" s="206"/>
      <c r="F21" s="207"/>
      <c r="G21" s="85"/>
      <c r="H21" s="85"/>
      <c r="I21" s="85">
        <v>0</v>
      </c>
      <c r="J21" s="85"/>
      <c r="K21" s="85">
        <v>0</v>
      </c>
      <c r="L21" s="85">
        <v>0</v>
      </c>
    </row>
    <row r="22" spans="2:12">
      <c r="B22" s="193" t="s">
        <v>273</v>
      </c>
      <c r="C22" s="194"/>
      <c r="D22" s="194"/>
      <c r="E22" s="194"/>
      <c r="F22" s="194"/>
      <c r="G22" s="85"/>
      <c r="H22" s="85"/>
      <c r="I22" s="85">
        <v>0</v>
      </c>
      <c r="J22" s="85"/>
      <c r="K22" s="85">
        <v>0</v>
      </c>
      <c r="L22" s="85">
        <v>0</v>
      </c>
    </row>
    <row r="23" spans="2:12">
      <c r="B23" s="186" t="s">
        <v>274</v>
      </c>
      <c r="C23" s="187"/>
      <c r="D23" s="187"/>
      <c r="E23" s="187"/>
      <c r="F23" s="188"/>
      <c r="G23" s="84"/>
      <c r="H23" s="84"/>
      <c r="I23" s="84"/>
      <c r="J23" s="84"/>
      <c r="K23" s="84">
        <v>0</v>
      </c>
      <c r="L23" s="85">
        <v>0</v>
      </c>
    </row>
    <row r="24" spans="2:12">
      <c r="B24" s="186" t="s">
        <v>275</v>
      </c>
      <c r="C24" s="187"/>
      <c r="D24" s="187"/>
      <c r="E24" s="187"/>
      <c r="F24" s="188"/>
      <c r="G24" s="84"/>
      <c r="H24" s="84"/>
      <c r="I24" s="84"/>
      <c r="J24" s="84"/>
      <c r="K24" s="84">
        <v>0</v>
      </c>
      <c r="L24" s="85">
        <v>0</v>
      </c>
    </row>
    <row r="25" spans="2:12">
      <c r="B25" s="189" t="s">
        <v>276</v>
      </c>
      <c r="C25" s="190"/>
      <c r="D25" s="190"/>
      <c r="E25" s="190"/>
      <c r="F25" s="190"/>
      <c r="G25" s="84"/>
      <c r="H25" s="84"/>
      <c r="I25" s="84"/>
      <c r="J25" s="84"/>
      <c r="K25" s="84">
        <v>0</v>
      </c>
      <c r="L25" s="85">
        <v>0</v>
      </c>
    </row>
    <row r="26" spans="2:12" ht="15.6">
      <c r="B26" s="29"/>
      <c r="C26" s="30"/>
      <c r="D26" s="30"/>
      <c r="E26" s="30"/>
      <c r="F26" s="30"/>
      <c r="G26" s="89"/>
      <c r="H26" s="89"/>
      <c r="I26" s="89"/>
      <c r="J26" s="89"/>
      <c r="K26" s="89"/>
    </row>
    <row r="27" spans="2:12" ht="15.6">
      <c r="B27" s="191" t="s">
        <v>348</v>
      </c>
      <c r="C27" s="191"/>
      <c r="D27" s="191"/>
      <c r="E27" s="191"/>
      <c r="F27" s="191"/>
      <c r="G27" s="191"/>
      <c r="H27" s="191"/>
      <c r="I27" s="191"/>
      <c r="J27" s="191"/>
      <c r="K27" s="191"/>
      <c r="L27" s="191"/>
    </row>
    <row r="28" spans="2:12" ht="15.6">
      <c r="B28" s="29"/>
      <c r="C28" s="30"/>
      <c r="D28" s="30"/>
      <c r="E28" s="30"/>
      <c r="F28" s="30"/>
      <c r="G28" s="89"/>
      <c r="H28" s="89"/>
      <c r="I28" s="89"/>
      <c r="J28" s="89"/>
      <c r="K28" s="89"/>
    </row>
    <row r="29" spans="2:1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2:12">
      <c r="B30" s="31"/>
      <c r="C30" s="31"/>
      <c r="D30" s="31"/>
      <c r="E30" s="31"/>
      <c r="F30" s="31"/>
      <c r="G30" s="90"/>
      <c r="H30" s="90"/>
      <c r="I30" s="90"/>
      <c r="J30" s="90"/>
      <c r="K30" s="90"/>
    </row>
    <row r="31" spans="2:1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</row>
    <row r="32" spans="2:1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</row>
    <row r="33" spans="2:12">
      <c r="B33" s="183"/>
      <c r="C33" s="183"/>
      <c r="D33" s="183"/>
      <c r="E33" s="183"/>
      <c r="F33" s="183"/>
      <c r="G33" s="184"/>
      <c r="H33" s="184"/>
      <c r="I33" s="184"/>
      <c r="J33" s="184"/>
      <c r="K33" s="184"/>
    </row>
    <row r="34" spans="2:12"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</sheetData>
  <mergeCells count="27">
    <mergeCell ref="B8:F8"/>
    <mergeCell ref="B1:L1"/>
    <mergeCell ref="B3:L3"/>
    <mergeCell ref="B4:D4"/>
    <mergeCell ref="B5:L5"/>
    <mergeCell ref="B7:F7"/>
    <mergeCell ref="B22:F22"/>
    <mergeCell ref="B9:F9"/>
    <mergeCell ref="B10:F10"/>
    <mergeCell ref="B11:F11"/>
    <mergeCell ref="B12:F12"/>
    <mergeCell ref="B14:F14"/>
    <mergeCell ref="B15:F15"/>
    <mergeCell ref="B16:F16"/>
    <mergeCell ref="B18:F18"/>
    <mergeCell ref="B19:F19"/>
    <mergeCell ref="B20:F20"/>
    <mergeCell ref="B21:F21"/>
    <mergeCell ref="B33:F33"/>
    <mergeCell ref="G33:K33"/>
    <mergeCell ref="B34:L35"/>
    <mergeCell ref="B23:F23"/>
    <mergeCell ref="B24:F24"/>
    <mergeCell ref="B25:F25"/>
    <mergeCell ref="B27:L27"/>
    <mergeCell ref="B29:L29"/>
    <mergeCell ref="B31:L32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8.  programska klasifikacija </vt:lpstr>
      <vt:lpstr>7. izvještaj po organizacijskoj</vt:lpstr>
      <vt:lpstr>6. RN FIN</vt:lpstr>
      <vt:lpstr>5. RN FIN</vt:lpstr>
      <vt:lpstr>4. RASHODI POO FUNKCIJSKOJ</vt:lpstr>
      <vt:lpstr>3. RASHODI PO IZVORIMA</vt:lpstr>
      <vt:lpstr>2. PRIH I RASH PO EKONOMSKOJ</vt:lpstr>
      <vt:lpstr>1. NASLOVNA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Lozić</dc:creator>
  <cp:lastModifiedBy>SILVIJA</cp:lastModifiedBy>
  <cp:lastPrinted>2024-07-24T07:44:45Z</cp:lastPrinted>
  <dcterms:created xsi:type="dcterms:W3CDTF">2023-08-24T10:17:12Z</dcterms:created>
  <dcterms:modified xsi:type="dcterms:W3CDTF">2024-07-24T07:52:00Z</dcterms:modified>
</cp:coreProperties>
</file>