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LVIJA\Documents\FINANCIJSKI IZVJEŠTAJI 30.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G285" i="9"/>
  <c r="F285" i="9"/>
  <c r="E285" i="9"/>
  <c r="B285" i="9"/>
  <c r="H284" i="9"/>
  <c r="G284" i="9"/>
  <c r="F284" i="9"/>
  <c r="H283" i="9"/>
  <c r="E283" i="9" s="1"/>
  <c r="B283" i="9" s="1"/>
  <c r="G283" i="9"/>
  <c r="F283" i="9"/>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s="1"/>
  <c r="E223" i="9"/>
  <c r="M222" i="9"/>
  <c r="L222" i="9"/>
  <c r="F222" i="9"/>
  <c r="E222" i="9"/>
  <c r="B222" i="9"/>
  <c r="M221" i="9"/>
  <c r="L221" i="9"/>
  <c r="F221" i="9" s="1"/>
  <c r="E221" i="9"/>
  <c r="M220" i="9"/>
  <c r="L220" i="9"/>
  <c r="F220" i="9" s="1"/>
  <c r="B220" i="9" s="1"/>
  <c r="E220" i="9"/>
  <c r="M219" i="9"/>
  <c r="L219" i="9"/>
  <c r="E219" i="9"/>
  <c r="M218" i="9"/>
  <c r="L218" i="9"/>
  <c r="F218" i="9" s="1"/>
  <c r="B218" i="9" s="1"/>
  <c r="E218" i="9"/>
  <c r="M217" i="9"/>
  <c r="L217" i="9"/>
  <c r="E217" i="9"/>
  <c r="M216" i="9"/>
  <c r="L216" i="9"/>
  <c r="F216" i="9" s="1"/>
  <c r="B216" i="9" s="1"/>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I36" i="3" s="1"/>
  <c r="D95" i="8"/>
  <c r="D90" i="8"/>
  <c r="D85" i="8"/>
  <c r="D80" i="8"/>
  <c r="D75" i="8"/>
  <c r="D70" i="8"/>
  <c r="D65" i="8"/>
  <c r="D60" i="8"/>
  <c r="D55" i="8"/>
  <c r="D50" i="8"/>
  <c r="D49" i="8"/>
  <c r="D44" i="8"/>
  <c r="D43" i="8"/>
  <c r="D36" i="8"/>
  <c r="D26" i="8"/>
  <c r="D24" i="8"/>
  <c r="C1499" i="1" s="1"/>
  <c r="H1499" i="1" s="1"/>
  <c r="D18" i="8"/>
  <c r="D8" i="8"/>
  <c r="D6" i="8" s="1"/>
  <c r="C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G1485" i="1"/>
  <c r="C1485" i="1"/>
  <c r="H1485" i="1" s="1"/>
  <c r="C1484" i="1"/>
  <c r="G1484" i="1" s="1"/>
  <c r="C1482" i="1"/>
  <c r="G1482" i="1" s="1"/>
  <c r="C1480" i="1"/>
  <c r="G1480" i="1" s="1"/>
  <c r="D1479" i="1"/>
  <c r="C1479" i="1"/>
  <c r="D1478" i="1"/>
  <c r="C1478" i="1"/>
  <c r="D1477" i="1"/>
  <c r="C1477" i="1"/>
  <c r="D1476" i="1"/>
  <c r="C1476" i="1"/>
  <c r="D1475" i="1"/>
  <c r="C1475" i="1"/>
  <c r="H1475" i="1" s="1"/>
  <c r="D1474" i="1"/>
  <c r="C1474" i="1"/>
  <c r="D1473" i="1"/>
  <c r="C1473" i="1"/>
  <c r="J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C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D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D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D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C715" i="1"/>
  <c r="G715" i="1" s="1"/>
  <c r="D714" i="1"/>
  <c r="H714" i="1" s="1"/>
  <c r="C714" i="1"/>
  <c r="D713" i="1"/>
  <c r="C713" i="1"/>
  <c r="G713" i="1" s="1"/>
  <c r="D712" i="1"/>
  <c r="H712" i="1" s="1"/>
  <c r="C712"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C669" i="1"/>
  <c r="G669" i="1" s="1"/>
  <c r="D668" i="1"/>
  <c r="H668" i="1" s="1"/>
  <c r="C668" i="1"/>
  <c r="D667" i="1"/>
  <c r="C667" i="1"/>
  <c r="G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H642" i="1" s="1"/>
  <c r="D641" i="1"/>
  <c r="C641" i="1"/>
  <c r="H641"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D413" i="1"/>
  <c r="H413" i="1" s="1"/>
  <c r="C413" i="1"/>
  <c r="D412" i="1"/>
  <c r="C412" i="1"/>
  <c r="G412" i="1" s="1"/>
  <c r="D411" i="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D365" i="1"/>
  <c r="H365" i="1" s="1"/>
  <c r="C365" i="1"/>
  <c r="G365" i="1" s="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C291" i="1"/>
  <c r="D290" i="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C257" i="1"/>
  <c r="D256" i="1"/>
  <c r="H256" i="1" s="1"/>
  <c r="C256" i="1"/>
  <c r="G256" i="1" s="1"/>
  <c r="D255" i="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C191" i="1"/>
  <c r="D190" i="1"/>
  <c r="H190" i="1" s="1"/>
  <c r="C190" i="1"/>
  <c r="D189" i="1"/>
  <c r="C189" i="1"/>
  <c r="G189" i="1" s="1"/>
  <c r="D188" i="1"/>
  <c r="H188" i="1" s="1"/>
  <c r="C188" i="1"/>
  <c r="D187" i="1"/>
  <c r="C187" i="1"/>
  <c r="G187" i="1" s="1"/>
  <c r="D186" i="1"/>
  <c r="H186" i="1" s="1"/>
  <c r="C186" i="1"/>
  <c r="G186" i="1" s="1"/>
  <c r="D185" i="1"/>
  <c r="H185" i="1" s="1"/>
  <c r="C185" i="1"/>
  <c r="G185" i="1" s="1"/>
  <c r="D184" i="1"/>
  <c r="C184" i="1"/>
  <c r="D183" i="1"/>
  <c r="H183" i="1" s="1"/>
  <c r="C183" i="1"/>
  <c r="D182" i="1"/>
  <c r="C182" i="1"/>
  <c r="G182" i="1" s="1"/>
  <c r="D181" i="1"/>
  <c r="H181" i="1" s="1"/>
  <c r="C181" i="1"/>
  <c r="D180" i="1"/>
  <c r="C180" i="1"/>
  <c r="G180" i="1" s="1"/>
  <c r="D179" i="1"/>
  <c r="H179" i="1" s="1"/>
  <c r="C179" i="1"/>
  <c r="D178" i="1"/>
  <c r="H178" i="1" s="1"/>
  <c r="C178" i="1"/>
  <c r="G178" i="1" s="1"/>
  <c r="D177" i="1"/>
  <c r="C177" i="1"/>
  <c r="D176" i="1"/>
  <c r="C176" i="1"/>
  <c r="G176" i="1" s="1"/>
  <c r="D175" i="1"/>
  <c r="C175" i="1"/>
  <c r="G175" i="1" s="1"/>
  <c r="D174" i="1"/>
  <c r="H174" i="1" s="1"/>
  <c r="C174" i="1"/>
  <c r="D173" i="1"/>
  <c r="C173" i="1"/>
  <c r="D172" i="1"/>
  <c r="C172" i="1"/>
  <c r="G172" i="1" s="1"/>
  <c r="D171" i="1"/>
  <c r="H171" i="1" s="1"/>
  <c r="C171" i="1"/>
  <c r="G171" i="1" s="1"/>
  <c r="D170" i="1"/>
  <c r="C170" i="1"/>
  <c r="G170" i="1" s="1"/>
  <c r="D169" i="1"/>
  <c r="H169" i="1" s="1"/>
  <c r="C169" i="1"/>
  <c r="D168" i="1"/>
  <c r="C168" i="1"/>
  <c r="G168" i="1" s="1"/>
  <c r="D167" i="1"/>
  <c r="H167" i="1" s="1"/>
  <c r="C167" i="1"/>
  <c r="D166" i="1"/>
  <c r="H166" i="1" s="1"/>
  <c r="C166" i="1"/>
  <c r="G166" i="1" s="1"/>
  <c r="D165" i="1"/>
  <c r="C165" i="1"/>
  <c r="D164" i="1"/>
  <c r="H164" i="1" s="1"/>
  <c r="C164" i="1"/>
  <c r="G164" i="1" s="1"/>
  <c r="D163" i="1"/>
  <c r="C163" i="1"/>
  <c r="G163" i="1" s="1"/>
  <c r="D162" i="1"/>
  <c r="H162" i="1" s="1"/>
  <c r="C162" i="1"/>
  <c r="G162" i="1" s="1"/>
  <c r="D161" i="1"/>
  <c r="C161" i="1"/>
  <c r="G161" i="1" s="1"/>
  <c r="D160" i="1"/>
  <c r="C160" i="1"/>
  <c r="G160" i="1" s="1"/>
  <c r="D158" i="1"/>
  <c r="H158" i="1" s="1"/>
  <c r="C158" i="1"/>
  <c r="D157" i="1"/>
  <c r="H157" i="1" s="1"/>
  <c r="C157" i="1"/>
  <c r="D156" i="1"/>
  <c r="H156" i="1" s="1"/>
  <c r="C156" i="1"/>
  <c r="G156" i="1" s="1"/>
  <c r="D155" i="1"/>
  <c r="H155" i="1" s="1"/>
  <c r="C155" i="1"/>
  <c r="D154" i="1"/>
  <c r="C154" i="1"/>
  <c r="D153" i="1"/>
  <c r="H153" i="1" s="1"/>
  <c r="C153" i="1"/>
  <c r="D152" i="1"/>
  <c r="C152" i="1"/>
  <c r="G152" i="1" s="1"/>
  <c r="D151" i="1"/>
  <c r="H151" i="1" s="1"/>
  <c r="C151" i="1"/>
  <c r="G151" i="1" s="1"/>
  <c r="D150" i="1"/>
  <c r="H150" i="1" s="1"/>
  <c r="C150" i="1"/>
  <c r="D149" i="1"/>
  <c r="C149" i="1"/>
  <c r="D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G126" i="1" s="1"/>
  <c r="D125" i="1"/>
  <c r="H125" i="1" s="1"/>
  <c r="C125" i="1"/>
  <c r="D124" i="1"/>
  <c r="H124" i="1" s="1"/>
  <c r="C124" i="1"/>
  <c r="D123" i="1"/>
  <c r="C123" i="1"/>
  <c r="G123" i="1" s="1"/>
  <c r="D122" i="1"/>
  <c r="H122" i="1" s="1"/>
  <c r="C122" i="1"/>
  <c r="G122" i="1" s="1"/>
  <c r="D121" i="1"/>
  <c r="C121" i="1"/>
  <c r="D120"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C76" i="1"/>
  <c r="G76" i="1" s="1"/>
  <c r="D75" i="1"/>
  <c r="H75" i="1" s="1"/>
  <c r="C75" i="1"/>
  <c r="G75" i="1" s="1"/>
  <c r="D74" i="1"/>
  <c r="C74" i="1"/>
  <c r="G74" i="1" s="1"/>
  <c r="D73" i="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C65" i="1"/>
  <c r="G65" i="1" s="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284" i="9" l="1"/>
  <c r="B284" i="9" s="1"/>
  <c r="E26" i="9"/>
  <c r="B26" i="9" s="1"/>
  <c r="H1578" i="1"/>
  <c r="C1576" i="1"/>
  <c r="G1507" i="1"/>
  <c r="G1501" i="1"/>
  <c r="G1503" i="1"/>
  <c r="G1499" i="1"/>
  <c r="G1491" i="1"/>
  <c r="C1483" i="1"/>
  <c r="H1483" i="1" s="1"/>
  <c r="H1481" i="1"/>
  <c r="G1481" i="1"/>
  <c r="H649" i="1"/>
  <c r="H647" i="1"/>
  <c r="E22" i="9"/>
  <c r="B22" i="9" s="1"/>
  <c r="H644" i="1"/>
  <c r="H643" i="1"/>
  <c r="H715" i="1"/>
  <c r="H713" i="1"/>
  <c r="H711" i="1"/>
  <c r="H669" i="1"/>
  <c r="H645" i="1"/>
  <c r="F652" i="4"/>
  <c r="D363" i="4"/>
  <c r="G366" i="1"/>
  <c r="E407" i="4"/>
  <c r="D402" i="1" s="1"/>
  <c r="G364" i="1"/>
  <c r="H291" i="1"/>
  <c r="G291" i="1"/>
  <c r="H290" i="1"/>
  <c r="G413" i="1"/>
  <c r="H411" i="1"/>
  <c r="H412" i="1"/>
  <c r="E273" i="9"/>
  <c r="B273" i="9" s="1"/>
  <c r="D644" i="4"/>
  <c r="E644" i="4"/>
  <c r="D638" i="1" s="1"/>
  <c r="C248" i="1"/>
  <c r="H255" i="1"/>
  <c r="H257" i="1"/>
  <c r="E68" i="9"/>
  <c r="B68" i="9" s="1"/>
  <c r="G255" i="1"/>
  <c r="G257" i="1"/>
  <c r="E252" i="4"/>
  <c r="D248" i="1" s="1"/>
  <c r="H248" i="1" s="1"/>
  <c r="G209" i="1"/>
  <c r="G192" i="1"/>
  <c r="G206" i="1"/>
  <c r="G207" i="1"/>
  <c r="H191" i="1"/>
  <c r="G191" i="1"/>
  <c r="G190" i="1"/>
  <c r="H189" i="1"/>
  <c r="G188" i="1"/>
  <c r="F188" i="4"/>
  <c r="H184" i="1"/>
  <c r="H187" i="1"/>
  <c r="G184" i="1"/>
  <c r="G183" i="1"/>
  <c r="H182" i="1"/>
  <c r="E44" i="9"/>
  <c r="B44" i="9" s="1"/>
  <c r="G181" i="1"/>
  <c r="H180" i="1"/>
  <c r="E43" i="9"/>
  <c r="B43" i="9" s="1"/>
  <c r="F219" i="9"/>
  <c r="E42" i="9"/>
  <c r="B42" i="9" s="1"/>
  <c r="G179" i="1"/>
  <c r="H177" i="1"/>
  <c r="G177" i="1"/>
  <c r="H176" i="1"/>
  <c r="H173" i="1"/>
  <c r="H175" i="1"/>
  <c r="F177" i="4"/>
  <c r="G173" i="1"/>
  <c r="G174" i="1"/>
  <c r="H172" i="1"/>
  <c r="H170" i="1"/>
  <c r="G169" i="1"/>
  <c r="H165" i="1"/>
  <c r="H168" i="1"/>
  <c r="G167" i="1"/>
  <c r="E151" i="4"/>
  <c r="D147" i="1" s="1"/>
  <c r="F169" i="4"/>
  <c r="G165" i="1"/>
  <c r="H163" i="1"/>
  <c r="E40" i="9"/>
  <c r="B40" i="9" s="1"/>
  <c r="H160" i="1"/>
  <c r="H161" i="1"/>
  <c r="G158" i="1"/>
  <c r="G155" i="1"/>
  <c r="G157" i="1"/>
  <c r="E39" i="9"/>
  <c r="B39" i="9" s="1"/>
  <c r="H154" i="1"/>
  <c r="G154" i="1"/>
  <c r="F217" i="9"/>
  <c r="G153" i="1"/>
  <c r="F153" i="4"/>
  <c r="H149" i="1"/>
  <c r="H152" i="1"/>
  <c r="D152" i="4"/>
  <c r="C148" i="1" s="1"/>
  <c r="H148" i="1" s="1"/>
  <c r="G149" i="1"/>
  <c r="G150" i="1"/>
  <c r="G130" i="1"/>
  <c r="G131" i="1"/>
  <c r="G124" i="1"/>
  <c r="G125" i="1"/>
  <c r="H120" i="1"/>
  <c r="H121" i="1"/>
  <c r="H123" i="1"/>
  <c r="G120" i="1"/>
  <c r="G121" i="1"/>
  <c r="H76" i="1"/>
  <c r="H73" i="1"/>
  <c r="H74" i="1"/>
  <c r="D50" i="4"/>
  <c r="H64" i="1"/>
  <c r="H65" i="1"/>
  <c r="E29" i="9"/>
  <c r="B29" i="9" s="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H667" i="1"/>
  <c r="H555"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1020" i="1"/>
  <c r="G1022" i="1"/>
  <c r="G1024" i="1"/>
  <c r="G1026" i="1"/>
  <c r="G1028" i="1"/>
  <c r="G1030" i="1"/>
  <c r="G1032" i="1"/>
  <c r="G1034" i="1"/>
  <c r="G1036" i="1"/>
  <c r="G1038" i="1"/>
  <c r="G1040" i="1"/>
  <c r="G1042" i="1"/>
  <c r="G1044"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J1474" i="1"/>
  <c r="H1474" i="1"/>
  <c r="G1474" i="1"/>
  <c r="I1474" i="1" s="1"/>
  <c r="G1475" i="1"/>
  <c r="H1480" i="1"/>
  <c r="H1482" i="1"/>
  <c r="H1484" i="1"/>
  <c r="H1486" i="1"/>
  <c r="H1488" i="1"/>
  <c r="H1490" i="1"/>
  <c r="H1492" i="1"/>
  <c r="H1494" i="1"/>
  <c r="H1496" i="1"/>
  <c r="H1498" i="1"/>
  <c r="H1500" i="1"/>
  <c r="H1502" i="1"/>
  <c r="H1504" i="1"/>
  <c r="H1506" i="1"/>
  <c r="H1508" i="1"/>
  <c r="H1510" i="1"/>
  <c r="H1512" i="1"/>
  <c r="H1514" i="1"/>
  <c r="H1516" i="1"/>
  <c r="E408" i="4"/>
  <c r="D403" i="1" s="1"/>
  <c r="E636" i="4"/>
  <c r="D630" i="1" s="1"/>
  <c r="H289" i="9"/>
  <c r="E176" i="5"/>
  <c r="E237" i="5"/>
  <c r="H1439" i="1"/>
  <c r="I1439" i="1" s="1"/>
  <c r="H1440" i="1"/>
  <c r="I1440" i="1" s="1"/>
  <c r="H1441" i="1"/>
  <c r="I1441" i="1" s="1"/>
  <c r="H1442" i="1"/>
  <c r="I1442" i="1" s="1"/>
  <c r="H1443" i="1"/>
  <c r="I1443" i="1" s="1"/>
  <c r="H1444" i="1"/>
  <c r="I1444" i="1" s="1"/>
  <c r="G1473" i="1"/>
  <c r="I1473" i="1" s="1"/>
  <c r="J1476" i="1"/>
  <c r="H1476" i="1"/>
  <c r="G1476" i="1"/>
  <c r="I1476" i="1" s="1"/>
  <c r="J1477" i="1"/>
  <c r="H1477" i="1"/>
  <c r="G1477" i="1"/>
  <c r="J1478" i="1"/>
  <c r="H1478" i="1"/>
  <c r="G1478" i="1"/>
  <c r="I1478" i="1" s="1"/>
  <c r="J1479" i="1"/>
  <c r="H1479" i="1"/>
  <c r="G1479" i="1"/>
  <c r="E6" i="4"/>
  <c r="I17" i="3"/>
  <c r="I20" i="3"/>
  <c r="D7" i="4"/>
  <c r="D133" i="4"/>
  <c r="D139" i="4"/>
  <c r="D163" i="4"/>
  <c r="D215" i="4"/>
  <c r="D263" i="4"/>
  <c r="D298" i="4"/>
  <c r="D344" i="4"/>
  <c r="D350" i="4"/>
  <c r="D396" i="4"/>
  <c r="F416" i="4"/>
  <c r="D421" i="4"/>
  <c r="D459" i="4"/>
  <c r="D515" i="4"/>
  <c r="D529" i="4"/>
  <c r="D567" i="4"/>
  <c r="D593" i="4"/>
  <c r="E142" i="9"/>
  <c r="B142" i="9" s="1"/>
  <c r="F603" i="4"/>
  <c r="D625" i="4"/>
  <c r="D7" i="5"/>
  <c r="D69" i="5"/>
  <c r="D87" i="5"/>
  <c r="E146" i="5"/>
  <c r="D1124" i="1" s="1"/>
  <c r="H1124" i="1" s="1"/>
  <c r="E287" i="9"/>
  <c r="B287" i="9" s="1"/>
  <c r="F149" i="5"/>
  <c r="D190" i="5"/>
  <c r="D206" i="5"/>
  <c r="D238" i="5"/>
  <c r="D258" i="5"/>
  <c r="D5" i="6"/>
  <c r="D35" i="6"/>
  <c r="G160" i="9"/>
  <c r="E160" i="9" s="1"/>
  <c r="B160" i="9" s="1"/>
  <c r="H20" i="9"/>
  <c r="G20" i="9"/>
  <c r="F152" i="4"/>
  <c r="F417" i="4"/>
  <c r="F88" i="5"/>
  <c r="E289" i="9"/>
  <c r="B289" i="9" s="1"/>
  <c r="F177" i="5"/>
  <c r="E141" i="6"/>
  <c r="E89" i="6"/>
  <c r="D1383" i="1" s="1"/>
  <c r="H1383" i="1" s="1"/>
  <c r="D42" i="8"/>
  <c r="G294" i="9" s="1"/>
  <c r="E294" i="9" s="1"/>
  <c r="D114" i="6"/>
  <c r="G297" i="9"/>
  <c r="E297" i="9" s="1"/>
  <c r="B213" i="9"/>
  <c r="B215" i="9"/>
  <c r="B217" i="9"/>
  <c r="B219" i="9"/>
  <c r="B221" i="9"/>
  <c r="B223" i="9"/>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I10" i="9"/>
  <c r="B226" i="9"/>
  <c r="B228" i="9"/>
  <c r="B230" i="9"/>
  <c r="B232" i="9"/>
  <c r="B234" i="9"/>
  <c r="B236" i="9"/>
  <c r="B238" i="9"/>
  <c r="B240" i="9"/>
  <c r="B242" i="9"/>
  <c r="B244" i="9"/>
  <c r="B246" i="9"/>
  <c r="B248" i="9"/>
  <c r="B250" i="9"/>
  <c r="B252" i="9"/>
  <c r="B254" i="9"/>
  <c r="B256" i="9"/>
  <c r="B258" i="9"/>
  <c r="B260" i="9"/>
  <c r="B262" i="9"/>
  <c r="B264" i="9"/>
  <c r="B266" i="9"/>
  <c r="B268" i="9"/>
  <c r="B270" i="9"/>
  <c r="G1576" i="1" l="1"/>
  <c r="H1576" i="1"/>
  <c r="G1483" i="1"/>
  <c r="F363" i="4"/>
  <c r="C358" i="1"/>
  <c r="F644" i="4"/>
  <c r="C638" i="1"/>
  <c r="G248" i="1"/>
  <c r="E289" i="4"/>
  <c r="E413" i="4" s="1"/>
  <c r="G148" i="1"/>
  <c r="F50" i="4"/>
  <c r="C46" i="1"/>
  <c r="B297" i="9"/>
  <c r="E296" i="9"/>
  <c r="I10" i="3" s="1"/>
  <c r="K1432" i="9"/>
  <c r="G295" i="9"/>
  <c r="E295" i="9" s="1"/>
  <c r="B295" i="9" s="1"/>
  <c r="I34" i="3"/>
  <c r="C1517" i="1"/>
  <c r="H25" i="3"/>
  <c r="F35" i="6"/>
  <c r="C1329" i="1"/>
  <c r="F258" i="5"/>
  <c r="C1235" i="1"/>
  <c r="G292" i="9"/>
  <c r="E292" i="9" s="1"/>
  <c r="B292" i="9" s="1"/>
  <c r="F206" i="5"/>
  <c r="C1183" i="1"/>
  <c r="D176" i="5"/>
  <c r="F87" i="5"/>
  <c r="C1065" i="1"/>
  <c r="F7" i="5"/>
  <c r="H20" i="3"/>
  <c r="C985" i="1"/>
  <c r="F593" i="4"/>
  <c r="C587" i="1"/>
  <c r="D528" i="4"/>
  <c r="F529" i="4"/>
  <c r="C523" i="1"/>
  <c r="F459" i="4"/>
  <c r="C453" i="1"/>
  <c r="D408" i="4"/>
  <c r="F350" i="4"/>
  <c r="C345" i="1"/>
  <c r="D407" i="4"/>
  <c r="F298" i="4"/>
  <c r="C293" i="1"/>
  <c r="F215" i="4"/>
  <c r="C211" i="1"/>
  <c r="F139" i="4"/>
  <c r="C135" i="1"/>
  <c r="D6" i="4"/>
  <c r="F7" i="4"/>
  <c r="C3" i="1"/>
  <c r="E291" i="4"/>
  <c r="D287" i="1" s="1"/>
  <c r="E412" i="4"/>
  <c r="E290" i="4"/>
  <c r="D286" i="1" s="1"/>
  <c r="I16" i="3"/>
  <c r="D2" i="1"/>
  <c r="I23" i="3"/>
  <c r="D1214" i="1"/>
  <c r="G1124" i="1"/>
  <c r="E165" i="9"/>
  <c r="B165" i="9" s="1"/>
  <c r="F212" i="9"/>
  <c r="B212" i="9" s="1"/>
  <c r="F114" i="6"/>
  <c r="H27" i="3"/>
  <c r="C1408" i="1"/>
  <c r="B294" i="9"/>
  <c r="I28" i="3"/>
  <c r="D1435" i="1"/>
  <c r="E20" i="9"/>
  <c r="G299" i="9"/>
  <c r="E299" i="9" s="1"/>
  <c r="D141" i="6"/>
  <c r="H24" i="3"/>
  <c r="F5" i="6"/>
  <c r="C1299" i="1"/>
  <c r="D237" i="5"/>
  <c r="F238" i="5"/>
  <c r="C1215" i="1"/>
  <c r="G291" i="9"/>
  <c r="E291" i="9" s="1"/>
  <c r="B291" i="9" s="1"/>
  <c r="F190" i="5"/>
  <c r="C1167" i="1"/>
  <c r="D68" i="5"/>
  <c r="D6" i="5" s="1"/>
  <c r="F69" i="5"/>
  <c r="C1047" i="1"/>
  <c r="F625" i="4"/>
  <c r="C619" i="1"/>
  <c r="F567" i="4"/>
  <c r="C561" i="1"/>
  <c r="F515" i="4"/>
  <c r="C509" i="1"/>
  <c r="D420" i="4"/>
  <c r="F421" i="4"/>
  <c r="C415" i="1"/>
  <c r="F396" i="4"/>
  <c r="C391" i="1"/>
  <c r="F344" i="4"/>
  <c r="C339" i="1"/>
  <c r="F263" i="4"/>
  <c r="C259" i="1"/>
  <c r="F163" i="4"/>
  <c r="C159" i="1"/>
  <c r="F133" i="4"/>
  <c r="C129" i="1"/>
  <c r="D151" i="4"/>
  <c r="I1479" i="1"/>
  <c r="I1477" i="1"/>
  <c r="E175" i="5"/>
  <c r="D1152" i="1" s="1"/>
  <c r="I22" i="3"/>
  <c r="D1153" i="1"/>
  <c r="E68" i="5"/>
  <c r="G1383" i="1"/>
  <c r="E293" i="9" l="1"/>
  <c r="H358" i="1"/>
  <c r="G358" i="1"/>
  <c r="H638" i="1"/>
  <c r="G638" i="1"/>
  <c r="D285" i="1"/>
  <c r="G46" i="1"/>
  <c r="H46" i="1"/>
  <c r="F6" i="5"/>
  <c r="C984" i="1"/>
  <c r="G339" i="1"/>
  <c r="H339" i="1"/>
  <c r="F420" i="4"/>
  <c r="D635" i="4"/>
  <c r="C414" i="1"/>
  <c r="G1167" i="1"/>
  <c r="H1167" i="1"/>
  <c r="B299" i="9"/>
  <c r="E298" i="9"/>
  <c r="H1408" i="1"/>
  <c r="G1408" i="1"/>
  <c r="G135" i="1"/>
  <c r="H135" i="1"/>
  <c r="G211" i="1"/>
  <c r="H211" i="1"/>
  <c r="G293" i="1"/>
  <c r="H293" i="1"/>
  <c r="F407" i="4"/>
  <c r="C402" i="1"/>
  <c r="G453" i="1"/>
  <c r="H453" i="1"/>
  <c r="G523" i="1"/>
  <c r="H523" i="1"/>
  <c r="D636" i="4"/>
  <c r="F528" i="4"/>
  <c r="C522" i="1"/>
  <c r="G1183" i="1"/>
  <c r="H1183" i="1"/>
  <c r="H1517" i="1"/>
  <c r="G1517" i="1"/>
  <c r="H11" i="3"/>
  <c r="G129" i="1"/>
  <c r="H129" i="1"/>
  <c r="G159" i="1"/>
  <c r="H159" i="1"/>
  <c r="G259" i="1"/>
  <c r="H259" i="1"/>
  <c r="G391" i="1"/>
  <c r="H391" i="1"/>
  <c r="G415" i="1"/>
  <c r="H415" i="1"/>
  <c r="G1299" i="1"/>
  <c r="H1299" i="1"/>
  <c r="I21" i="3"/>
  <c r="D1046" i="1"/>
  <c r="E6" i="5"/>
  <c r="D289" i="4"/>
  <c r="D290" i="4" s="1"/>
  <c r="F151" i="4"/>
  <c r="H17" i="3"/>
  <c r="C147" i="1"/>
  <c r="G509" i="1"/>
  <c r="H509" i="1"/>
  <c r="H561" i="1"/>
  <c r="G561" i="1"/>
  <c r="H619" i="1"/>
  <c r="G619" i="1"/>
  <c r="G1047" i="1"/>
  <c r="H1047" i="1"/>
  <c r="F68" i="5"/>
  <c r="H21" i="3"/>
  <c r="C1046" i="1"/>
  <c r="G1215" i="1"/>
  <c r="H1215" i="1"/>
  <c r="F237" i="5"/>
  <c r="H23" i="3"/>
  <c r="C1214" i="1"/>
  <c r="F141" i="6"/>
  <c r="H28" i="3"/>
  <c r="C1435" i="1"/>
  <c r="B20" i="9"/>
  <c r="E19" i="9"/>
  <c r="E639" i="4"/>
  <c r="E414" i="4"/>
  <c r="D409" i="1" s="1"/>
  <c r="D407" i="1"/>
  <c r="E640" i="4"/>
  <c r="E415" i="4"/>
  <c r="D410" i="1" s="1"/>
  <c r="D408" i="1"/>
  <c r="G3" i="1"/>
  <c r="H3" i="1"/>
  <c r="F6" i="4"/>
  <c r="D412" i="4"/>
  <c r="H16" i="3"/>
  <c r="C2" i="1"/>
  <c r="G345" i="1"/>
  <c r="H345" i="1"/>
  <c r="F408" i="4"/>
  <c r="C403" i="1"/>
  <c r="H587" i="1"/>
  <c r="G587" i="1"/>
  <c r="H985" i="1"/>
  <c r="G985" i="1"/>
  <c r="G1065" i="1"/>
  <c r="H1065" i="1"/>
  <c r="D175" i="5"/>
  <c r="G276" i="9" s="1"/>
  <c r="H22" i="3"/>
  <c r="F176" i="5"/>
  <c r="C1153" i="1"/>
  <c r="G1235" i="1"/>
  <c r="H1235" i="1"/>
  <c r="G1329" i="1"/>
  <c r="H1329" i="1"/>
  <c r="E642" i="4" l="1"/>
  <c r="D634" i="1"/>
  <c r="H1435" i="1"/>
  <c r="G1435" i="1"/>
  <c r="G1046" i="1"/>
  <c r="H1046" i="1"/>
  <c r="D413" i="4"/>
  <c r="D291" i="4"/>
  <c r="F289" i="4"/>
  <c r="C285" i="1"/>
  <c r="H9" i="3"/>
  <c r="G522" i="1"/>
  <c r="H522" i="1"/>
  <c r="F636" i="4"/>
  <c r="C630" i="1"/>
  <c r="F635" i="4"/>
  <c r="C629" i="1"/>
  <c r="F175" i="5"/>
  <c r="C1152" i="1"/>
  <c r="G1153" i="1"/>
  <c r="H1153" i="1"/>
  <c r="G403" i="1"/>
  <c r="H403" i="1"/>
  <c r="G2" i="1"/>
  <c r="H2" i="1"/>
  <c r="D639" i="4"/>
  <c r="D414" i="4"/>
  <c r="F412" i="4"/>
  <c r="C407" i="1"/>
  <c r="F290" i="4"/>
  <c r="C286" i="1"/>
  <c r="E641" i="4"/>
  <c r="D633" i="1"/>
  <c r="G1214" i="1"/>
  <c r="H1214" i="1"/>
  <c r="G147" i="1"/>
  <c r="H147" i="1"/>
  <c r="H276" i="9"/>
  <c r="E276" i="9" s="1"/>
  <c r="D984" i="1"/>
  <c r="H8" i="3" s="1"/>
  <c r="N3" i="9"/>
  <c r="I11" i="3"/>
  <c r="G402" i="1"/>
  <c r="H402" i="1"/>
  <c r="G414" i="1"/>
  <c r="H414" i="1"/>
  <c r="G282" i="9"/>
  <c r="E282" i="9" s="1"/>
  <c r="B282" i="9" s="1"/>
  <c r="B276" i="9" l="1"/>
  <c r="E275" i="9"/>
  <c r="M3" i="9"/>
  <c r="I8" i="3"/>
  <c r="H984" i="1"/>
  <c r="H629" i="1"/>
  <c r="G629" i="1"/>
  <c r="H630" i="1"/>
  <c r="G630" i="1"/>
  <c r="K3" i="9"/>
  <c r="I9" i="3"/>
  <c r="D640" i="4"/>
  <c r="D415" i="4"/>
  <c r="F413" i="4"/>
  <c r="C408" i="1"/>
  <c r="E646" i="4"/>
  <c r="D636" i="1"/>
  <c r="G286" i="1"/>
  <c r="H286" i="1"/>
  <c r="G407" i="1"/>
  <c r="H407" i="1"/>
  <c r="F414" i="4"/>
  <c r="C409" i="1"/>
  <c r="E645" i="4"/>
  <c r="D635" i="1"/>
  <c r="D641" i="4"/>
  <c r="F639" i="4"/>
  <c r="C633" i="1"/>
  <c r="G1152" i="1"/>
  <c r="H1152" i="1"/>
  <c r="G984" i="1"/>
  <c r="G285" i="1"/>
  <c r="H285" i="1"/>
  <c r="F291" i="4"/>
  <c r="C287" i="1"/>
  <c r="I18" i="3" l="1"/>
  <c r="D639" i="1"/>
  <c r="I19" i="3"/>
  <c r="D640" i="1"/>
  <c r="H633" i="1"/>
  <c r="G633" i="1"/>
  <c r="F641" i="4"/>
  <c r="C635" i="1"/>
  <c r="D642" i="4"/>
  <c r="F640" i="4"/>
  <c r="C634" i="1"/>
  <c r="G287" i="1"/>
  <c r="H287" i="1"/>
  <c r="G409" i="1"/>
  <c r="H409" i="1"/>
  <c r="G408" i="1"/>
  <c r="H408" i="1"/>
  <c r="F415" i="4"/>
  <c r="C410" i="1"/>
  <c r="G410" i="1" l="1"/>
  <c r="H410" i="1"/>
  <c r="H634" i="1"/>
  <c r="G634" i="1"/>
  <c r="D646" i="4"/>
  <c r="F642" i="4"/>
  <c r="C636" i="1"/>
  <c r="H635" i="1"/>
  <c r="G635" i="1"/>
  <c r="D645" i="4"/>
  <c r="F645" i="4" l="1"/>
  <c r="H18" i="3"/>
  <c r="C639" i="1"/>
  <c r="H636" i="1"/>
  <c r="G636" i="1"/>
  <c r="F646" i="4"/>
  <c r="H19" i="3"/>
  <c r="C640" i="1"/>
  <c r="H7" i="3" l="1"/>
  <c r="J3" i="9" s="1"/>
  <c r="H640" i="1"/>
  <c r="G640" i="1"/>
  <c r="H639" i="1"/>
  <c r="G639" i="1"/>
  <c r="I7" i="3" l="1"/>
  <c r="M272" i="9"/>
  <c r="L272" i="9"/>
  <c r="G18" i="9"/>
  <c r="H18" i="9"/>
  <c r="I17" i="9"/>
  <c r="I5" i="9"/>
  <c r="J6" i="9"/>
  <c r="K7" i="9"/>
  <c r="I9" i="9"/>
  <c r="J10" i="9"/>
  <c r="K11" i="9"/>
  <c r="I13" i="9"/>
  <c r="G15" i="9"/>
  <c r="H16" i="9"/>
  <c r="H17" i="9"/>
  <c r="J5" i="9"/>
  <c r="K6" i="9"/>
  <c r="I8" i="9"/>
  <c r="J9" i="9"/>
  <c r="K10" i="9"/>
  <c r="I12" i="9"/>
  <c r="J13" i="9"/>
  <c r="M15" i="9"/>
  <c r="L16" i="9"/>
  <c r="J11" i="9"/>
  <c r="K12" i="9"/>
  <c r="H15" i="9"/>
  <c r="G16" i="9"/>
  <c r="E16" i="9" s="1"/>
  <c r="G17" i="9"/>
  <c r="K5" i="9"/>
  <c r="I7" i="9"/>
  <c r="J8" i="9"/>
  <c r="K9" i="9"/>
  <c r="I11" i="9"/>
  <c r="J12" i="9"/>
  <c r="K13" i="9"/>
  <c r="L15" i="9"/>
  <c r="F15" i="9" s="1"/>
  <c r="M16" i="9"/>
  <c r="J17" i="9"/>
  <c r="I6" i="9"/>
  <c r="J7" i="9"/>
  <c r="K8" i="9"/>
  <c r="E6" i="9" l="1"/>
  <c r="B6" i="9" s="1"/>
  <c r="E11" i="9"/>
  <c r="B11" i="9" s="1"/>
  <c r="F272" i="9"/>
  <c r="F19" i="9" s="1"/>
  <c r="F16" i="9"/>
  <c r="B16" i="9" s="1"/>
  <c r="E8" i="9"/>
  <c r="B8" i="9" s="1"/>
  <c r="E13" i="9"/>
  <c r="B13" i="9" s="1"/>
  <c r="E10" i="9"/>
  <c r="B10" i="9" s="1"/>
  <c r="E5" i="9"/>
  <c r="B272" i="9"/>
  <c r="E7" i="9"/>
  <c r="B7" i="9" s="1"/>
  <c r="E17" i="9"/>
  <c r="B17" i="9" s="1"/>
  <c r="E12" i="9"/>
  <c r="B12" i="9" s="1"/>
  <c r="E15" i="9"/>
  <c r="E9" i="9"/>
  <c r="B9" i="9" s="1"/>
  <c r="E18" i="9"/>
  <c r="B18" i="9" s="1"/>
  <c r="F14" i="9" l="1"/>
  <c r="F3" i="9" s="1"/>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<sst xmlns="http://schemas.openxmlformats.org/spreadsheetml/2006/main" count="4311" uniqueCount="3391">
  <si>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</si>
  <si>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</si>
  <si>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</si>
  <si>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</si>
  <si>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</si>
  <si>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</si>
  <si>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</si>
  <si>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</si>
  <si>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</si>
  <si>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</si>
  <si>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</si>
  <si>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</si>
  <si>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</si>
  <si>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</si>
  <si>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</si>
  <si>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</si>
  <si>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</si>
  <si>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</si>
  <si>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</si>
  <si>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</si>
  <si>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</si>
  <si>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</si>
  <si>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</si>
  <si>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</si>
  <si>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</si>
  <si>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</si>
  <si>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</si>
  <si>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</si>
  <si>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</si>
  <si>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</si>
  <si>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</si>
  <si>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</si>
  <si>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</si>
  <si>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</si>
  <si>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</si>
  <si>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</si>
  <si>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</si>
  <si>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</si>
  <si>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</si>
  <si>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</si>
  <si>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</si>
  <si>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</si>
  <si>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</si>
  <si>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</si>
  <si>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</si>
  <si>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</si>
  <si>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</si>
  <si>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</si>
  <si>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</si>
  <si>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</si>
  <si>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</si>
  <si>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</si>
  <si>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</si>
  <si>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</si>
  <si>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</si>
  <si>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</si>
  <si>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</si>
  <si>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</si>
  <si>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</si>
  <si>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</si>
  <si>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</si>
  <si>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</si>
  <si>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</si>
  <si>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</si>
  <si>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</si>
  <si>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</si>
  <si>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</si>
  <si>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</si>
  <si>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</si>
  <si>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</si>
  <si>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</si>
  <si>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</si>
  <si>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</si>
  <si>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</si>
  <si>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</si>
  <si>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</si>
  <si>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</si>
  <si>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</si>
  <si>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</si>
  <si>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</si>
  <si>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</si>
  <si>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</si>
  <si>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</si>
  <si>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</si>
  <si>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</si>
  <si>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</si>
  <si>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</si>
  <si>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</si>
  <si>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</si>
  <si>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</si>
  <si>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</si>
  <si>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</si>
  <si>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</si>
  <si>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</si>
  <si>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</si>
  <si>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</si>
  <si>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</si>
  <si>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</si>
  <si>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</si>
  <si>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</si>
  <si>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</si>
  <si>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</si>
  <si>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</si>
  <si>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</si>
  <si>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</si>
  <si>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</si>
  <si>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</si>
  <si>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</si>
  <si>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</si>
  <si>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</si>
  <si>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</si>
  <si>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</si>
  <si>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</si>
  <si>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</si>
  <si>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</si>
  <si>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</si>
  <si>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</si>
  <si>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</si>
  <si>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</si>
  <si>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</si>
  <si>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</si>
  <si>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</si>
  <si>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</si>
  <si>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</si>
  <si>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</si>
  <si>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</si>
  <si>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</si>
  <si>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</si>
  <si>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</si>
  <si>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</si>
  <si>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</si>
  <si>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</si>
  <si>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</si>
  <si>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</si>
  <si>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</si>
  <si>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</si>
  <si>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</si>
  <si>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</si>
  <si>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</si>
  <si>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</si>
  <si>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</si>
  <si>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</si>
  <si>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</si>
  <si>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</si>
  <si>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</si>
  <si>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</si>
  <si>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</si>
  <si>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</si>
  <si>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</si>
  <si>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</si>
  <si>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</si>
  <si>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</si>
  <si>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</si>
  <si>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</si>
  <si>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</si>
  <si>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</si>
  <si>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</si>
  <si>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</si>
  <si>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</si>
  <si>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</si>
  <si>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</si>
  <si>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</si>
  <si>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</si>
  <si>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</si>
  <si>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</si>
  <si>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</si>
  <si>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</si>
  <si>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</si>
  <si>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</si>
  <si>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</si>
  <si>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</si>
  <si>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</si>
  <si>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</si>
  <si>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</si>
  <si>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</si>
  <si>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</si>
  <si>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</si>
  <si>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</si>
  <si>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</si>
  <si>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</si>
  <si>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</si>
  <si>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</si>
  <si>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</si>
  <si>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</si>
  <si>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</si>
  <si>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</si>
  <si>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</si>
  <si>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</si>
  <si>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</si>
  <si>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</si>
  <si>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</si>
  <si>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</si>
  <si>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</si>
  <si>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</si>
  <si>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</si>
  <si>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</si>
  <si>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</si>
  <si>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</si>
  <si>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</si>
  <si>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</si>
  <si>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</si>
  <si>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</si>
  <si>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</si>
  <si>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</si>
  <si>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</si>
  <si>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</si>
  <si>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</si>
  <si>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</si>
  <si>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</si>
  <si>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</si>
  <si>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</si>
  <si>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</si>
  <si>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</si>
  <si>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</si>
  <si>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</si>
  <si>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</si>
  <si>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</si>
  <si>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</si>
  <si>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</si>
  <si>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</si>
  <si>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</si>
  <si>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</si>
  <si>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</si>
  <si>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</si>
  <si>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</si>
  <si>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</si>
  <si>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</si>
  <si>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</si>
  <si>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</si>
  <si>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</si>
  <si>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</si>
  <si>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</si>
  <si>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</si>
  <si>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</si>
  <si>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</si>
  <si>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</si>
  <si>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</si>
  <si>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</si>
  <si>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</si>
  <si>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</si>
  <si>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</si>
  <si>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</si>
  <si>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</si>
  <si>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</si>
  <si>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</si>
  <si>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</si>
  <si>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</si>
  <si>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</si>
  <si>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</si>
  <si>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</si>
  <si>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</si>
  <si>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</si>
  <si>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</si>
  <si>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</si>
  <si>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</si>
  <si>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</si>
  <si>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</si>
  <si>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</si>
  <si>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</si>
  <si>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</si>
  <si>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</si>
  <si>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</si>
  <si>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</si>
  <si>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</si>
  <si>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</si>
  <si>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</si>
  <si>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</si>
  <si>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</si>
  <si>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</si>
  <si>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</si>
  <si>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</si>
  <si>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</si>
  <si>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</si>
  <si>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</si>
  <si>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</si>
  <si>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</si>
  <si>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</si>
  <si>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</si>
  <si>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</si>
  <si>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</si>
  <si>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</si>
  <si>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</si>
  <si>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</si>
  <si>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</si>
  <si>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</si>
  <si>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</si>
  <si>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</si>
  <si>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</si>
  <si>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</si>
  <si>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</si>
  <si>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</si>
  <si>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</si>
  <si>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</si>
  <si>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</si>
  <si>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</si>
  <si>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</si>
  <si>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</si>
  <si>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</si>
  <si>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</si>
  <si>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</si>
  <si>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</si>
  <si>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</si>
  <si>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</si>
  <si>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</si>
  <si>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</si>
  <si>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</si>
  <si>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</si>
  <si>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</si>
  <si>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</si>
  <si>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</si>
  <si>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</si>
  <si>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</si>
  <si>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</si>
  <si>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</si>
  <si>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</si>
  <si>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</si>
  <si>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</si>
  <si>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</si>
  <si>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</si>
  <si>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</si>
  <si>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</si>
  <si>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</si>
  <si>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</si>
  <si>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</si>
  <si>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</si>
  <si>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</si>
  <si>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</si>
  <si>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</si>
  <si>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</si>
  <si>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</si>
  <si>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</si>
  <si>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</si>
  <si>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</si>
  <si>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</si>
  <si>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</si>
  <si>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</si>
  <si>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</si>
  <si>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</si>
  <si>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</si>
  <si>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</si>
  <si>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</si>
  <si>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</si>
  <si>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</si>
  <si>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</si>
  <si>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</si>
  <si>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</si>
  <si>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</si>
  <si>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</si>
  <si>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</si>
  <si>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</si>
  <si>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</si>
  <si>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</si>
  <si>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</si>
  <si>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</si>
  <si>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</si>
  <si>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</si>
  <si>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</si>
  <si>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</si>
  <si>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</si>
  <si>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</si>
  <si>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</si>
  <si>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</si>
  <si>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</si>
  <si>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</si>
  <si>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</si>
  <si>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</si>
  <si>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</si>
  <si>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</si>
  <si>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</si>
  <si>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</si>
  <si>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</si>
  <si>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</si>
  <si>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</si>
  <si>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</si>
  <si>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</si>
  <si>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</si>
  <si>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</si>
  <si>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</si>
  <si>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</si>
  <si>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</si>
  <si>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</si>
  <si>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</si>
  <si>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</si>
  <si>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</si>
  <si>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</si>
  <si>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</si>
  <si>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</si>
  <si>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</si>
  <si>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</si>
  <si>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</si>
  <si>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</si>
  <si>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</si>
  <si>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</si>
  <si>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</si>
  <si>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</si>
  <si>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</si>
  <si>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</si>
  <si>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</si>
  <si>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</si>
  <si>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</si>
  <si>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</si>
  <si>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</si>
  <si>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</si>
  <si>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</si>
  <si>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</si>
  <si>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</si>
  <si>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</si>
  <si>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</si>
  <si>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</si>
  <si>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</si>
  <si>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</si>
  <si>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</si>
  <si>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</si>
  <si>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</si>
  <si>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</si>
  <si>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</si>
  <si>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</si>
  <si>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</si>
  <si>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</si>
  <si>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</si>
  <si>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</si>
  <si>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</si>
  <si>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</si>
  <si>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</si>
  <si>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</si>
  <si>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</si>
  <si>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</si>
  <si>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</si>
  <si>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</si>
  <si>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</si>
  <si>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</si>
  <si>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</si>
  <si>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</si>
  <si>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</si>
  <si>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</si>
  <si>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</si>
  <si>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</si>
  <si>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</si>
  <si>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</si>
  <si>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</si>
  <si>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</si>
  <si>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</si>
  <si>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</si>
  <si>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</si>
  <si>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</si>
  <si>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</si>
  <si>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</si>
  <si>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</si>
  <si>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</si>
  <si>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</si>
  <si>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</si>
  <si>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</si>
  <si>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</si>
  <si>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</si>
  <si>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</si>
  <si>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</si>
  <si>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</si>
  <si>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</si>
  <si>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</si>
  <si>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</si>
  <si>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</si>
  <si>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</si>
  <si>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</si>
  <si>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</si>
  <si>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</si>
  <si>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</si>
  <si>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</si>
  <si>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</si>
  <si>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</si>
  <si>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</si>
  <si>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</si>
  <si>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</si>
  <si>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</si>
  <si>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</si>
  <si>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</si>
  <si>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</si>
  <si>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</si>
  <si>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</si>
  <si>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</si>
  <si>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</si>
  <si>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</si>
  <si>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</si>
  <si>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</si>
  <si>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</si>
  <si>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</si>
  <si>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</si>
  <si>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</si>
  <si>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</si>
  <si>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</si>
  <si>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</si>
  <si>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</si>
  <si>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</si>
  <si>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</si>
  <si>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</si>
  <si>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</si>
  <si>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</si>
  <si>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</si>
  <si>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</si>
  <si>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</si>
  <si>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</si>
  <si>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</si>
  <si>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</si>
  <si>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</si>
  <si>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</si>
  <si>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</si>
  <si>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</si>
  <si>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</si>
  <si>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</si>
  <si>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</si>
  <si>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</si>
  <si>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</si>
  <si>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</si>
  <si>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</si>
  <si>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</si>
  <si>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</si>
  <si>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</si>
  <si>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</si>
  <si>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</si>
  <si>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</si>
  <si>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</si>
  <si>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</si>
  <si>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</si>
  <si>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</si>
  <si>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</si>
  <si>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</si>
  <si>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</si>
  <si>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</si>
  <si>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</si>
  <si>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</si>
  <si>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</si>
  <si>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</si>
  <si>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</si>
  <si>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</si>
  <si>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</si>
  <si>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</si>
  <si>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</si>
  <si>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</si>
  <si>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</si>
  <si>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</si>
  <si>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</si>
  <si>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</si>
  <si>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</si>
  <si>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</si>
  <si>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</si>
  <si>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</si>
  <si>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</si>
  <si>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</si>
  <si>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</si>
  <si>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</si>
  <si>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</si>
  <si>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</si>
  <si>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</si>
  <si>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</si>
  <si>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</si>
  <si>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</si>
  <si>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</si>
  <si>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</si>
  <si>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</si>
  <si>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</si>
  <si>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</si>
  <si>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</si>
  <si>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</si>
  <si>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</si>
  <si>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</si>
  <si>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</si>
  <si>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</si>
  <si>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</si>
  <si>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</si>
  <si>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</si>
  <si>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</si>
  <si>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</si>
  <si>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</si>
  <si>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</si>
  <si>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</si>
  <si>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</si>
  <si>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</si>
  <si>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</si>
  <si>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</si>
  <si>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</si>
  <si>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</si>
  <si>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</si>
  <si>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</si>
  <si>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</si>
  <si>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</si>
  <si>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</si>
  <si>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</si>
  <si>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</si>
  <si>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</si>
  <si>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</si>
  <si>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</si>
  <si>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</si>
  <si>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</si>
  <si>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</si>
  <si>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</si>
  <si>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</si>
  <si>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</si>
  <si>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</si>
  <si>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</si>
  <si>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</si>
  <si>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</si>
  <si>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</si>
  <si>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</si>
  <si>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</si>
  <si>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</si>
  <si>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</si>
  <si>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</si>
  <si>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</si>
  <si>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</si>
  <si>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</si>
  <si>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</si>
  <si>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</si>
  <si>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</si>
  <si>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</si>
  <si>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</si>
  <si>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</si>
  <si>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</si>
  <si>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</si>
  <si>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</si>
  <si>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</si>
  <si>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</si>
  <si>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</si>
  <si>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</si>
  <si>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</si>
  <si>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</si>
  <si>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</si>
  <si>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</si>
  <si>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</si>
  <si>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</si>
  <si>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</si>
  <si>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</si>
  <si>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</si>
  <si>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</si>
  <si>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</si>
  <si>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</si>
  <si>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</si>
  <si>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</si>
  <si>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</si>
  <si>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</si>
  <si>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</si>
  <si>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</si>
  <si>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</si>
  <si>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</si>
  <si>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</si>
  <si>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</si>
  <si>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</si>
  <si>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</si>
  <si>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</si>
  <si>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</si>
  <si>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</si>
  <si>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</si>
  <si>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</si>
  <si>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</si>
  <si>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</si>
  <si>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</si>
  <si>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</si>
  <si>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</si>
  <si>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</si>
  <si>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</si>
  <si>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</si>
  <si>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</si>
  <si>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</si>
  <si>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</si>
  <si>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</si>
  <si>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</si>
  <si>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</si>
  <si>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</si>
  <si>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</si>
  <si>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</si>
  <si>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</si>
  <si>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</si>
  <si>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</si>
  <si>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</si>
  <si>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</si>
  <si>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</si>
  <si>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</si>
  <si>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</si>
  <si>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</si>
  <si>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</si>
  <si>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</si>
  <si>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</si>
  <si>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</si>
  <si>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</si>
  <si>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</si>
  <si>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</si>
  <si>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</si>
  <si>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</si>
  <si>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</si>
  <si>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</si>
  <si>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</si>
  <si>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</si>
  <si>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</si>
  <si>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</si>
  <si>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</si>
  <si>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</si>
  <si>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</si>
  <si>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</si>
  <si>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</si>
  <si>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</si>
  <si>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</si>
  <si>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</si>
  <si>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</si>
  <si>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</si>
  <si>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</si>
  <si>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</si>
  <si>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</si>
  <si>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</si>
  <si>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</si>
  <si>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</si>
  <si>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</si>
  <si>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</si>
  <si>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</si>
  <si>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</si>
  <si>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</si>
  <si>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</si>
  <si>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</si>
  <si>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</si>
  <si>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</si>
  <si>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</si>
  <si>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</si>
  <si>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</si>
  <si>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</si>
  <si>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</si>
  <si>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</si>
  <si>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</si>
  <si>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</si>
  <si>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</si>
  <si>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</si>
  <si>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</si>
  <si>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</si>
  <si>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</si>
  <si>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</si>
  <si>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</si>
  <si>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</si>
  <si>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</si>
  <si>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</si>
  <si>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</si>
  <si>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</si>
  <si>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</si>
  <si>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</si>
  <si>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</si>
  <si>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</si>
  <si>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</si>
  <si>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</si>
  <si>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</si>
  <si>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</si>
  <si>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</si>
  <si>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</si>
  <si>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</si>
  <si>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</si>
  <si>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</si>
  <si>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</si>
  <si>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</si>
  <si>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</si>
  <si>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</si>
  <si>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</si>
  <si>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</si>
  <si>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</si>
  <si>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</si>
  <si>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</si>
  <si>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</si>
  <si>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</si>
  <si>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</si>
  <si>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</si>
  <si>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</si>
  <si>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</si>
  <si>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</si>
  <si>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</si>
  <si>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</si>
  <si>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</si>
  <si>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</si>
  <si>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</si>
  <si>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</si>
  <si>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</si>
  <si>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</si>
  <si>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</si>
  <si>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</si>
  <si>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</si>
  <si>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</si>
  <si>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</si>
  <si>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</si>
  <si>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</si>
  <si>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</si>
  <si>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</si>
  <si>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</si>
  <si>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</si>
  <si>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</si>
  <si>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</si>
  <si>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</si>
  <si>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</si>
  <si>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</si>
  <si>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</si>
  <si>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</si>
  <si>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</si>
  <si>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</si>
  <si>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</si>
  <si>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</si>
  <si>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</si>
  <si>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</si>
  <si>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</si>
  <si>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</si>
  <si>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</si>
  <si>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</si>
  <si>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</si>
  <si>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</si>
  <si>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</si>
  <si>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</si>
  <si>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</si>
  <si>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</si>
  <si>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</si>
  <si>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</si>
  <si>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</si>
  <si>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</si>
  <si>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</si>
  <si>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</si>
  <si>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</si>
  <si>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</si>
  <si>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</si>
  <si>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</si>
  <si>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</si>
  <si>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</si>
  <si>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</si>
  <si>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</si>
  <si>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</si>
  <si>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</si>
  <si>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</si>
  <si>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</si>
  <si>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</si>
  <si>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</si>
  <si>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</si>
  <si>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</si>
  <si>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</si>
  <si>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</si>
  <si>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</si>
  <si>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</si>
  <si>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</si>
  <si>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</si>
  <si>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</si>
  <si>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</si>
  <si>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</si>
  <si>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</si>
  <si>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</si>
  <si>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</si>
  <si>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</si>
  <si>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</si>
  <si>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</si>
  <si>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</si>
  <si>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</si>
  <si>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</si>
  <si>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</si>
  <si>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</si>
  <si>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</si>
  <si>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</si>
  <si>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</si>
  <si>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</si>
  <si>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</si>
  <si>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</si>
  <si>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</si>
  <si>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</si>
  <si>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</si>
  <si>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</si>
  <si>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</si>
  <si>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</si>
  <si>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</si>
  <si>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</si>
  <si>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</si>
  <si>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</si>
  <si>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</si>
  <si>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</si>
  <si>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</si>
  <si>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</si>
  <si>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</si>
  <si>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</si>
  <si>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</si>
  <si>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</si>
  <si>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</si>
  <si>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</si>
  <si>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</si>
  <si>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</si>
  <si>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</si>
  <si>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</si>
  <si>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</si>
  <si>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</si>
  <si>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</si>
  <si>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</si>
  <si>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</si>
  <si>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</si>
  <si>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</si>
  <si>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</si>
  <si>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</si>
  <si>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</si>
  <si>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</si>
  <si>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</si>
  <si>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</si>
  <si>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</si>
  <si>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</si>
  <si>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</si>
  <si>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</si>
  <si>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</si>
  <si>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</si>
  <si>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</si>
  <si>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</si>
  <si>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</si>
  <si>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</si>
  <si>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</si>
  <si>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</si>
  <si>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</si>
  <si>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</si>
  <si>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</si>
  <si>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</si>
  <si>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</si>
  <si>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</si>
  <si>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</si>
  <si>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</si>
  <si>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</si>
  <si>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</si>
  <si>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</si>
  <si>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</si>
  <si>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</si>
  <si>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</si>
  <si>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</si>
  <si>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</si>
  <si>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</si>
  <si>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</si>
  <si>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</si>
  <si>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</si>
  <si>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</si>
  <si>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</si>
  <si>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</si>
  <si>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</si>
  <si>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</si>
  <si>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</si>
  <si>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</si>
  <si>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</si>
  <si>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</si>
  <si>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</si>
  <si>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</si>
  <si>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</si>
  <si>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</si>
  <si>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</si>
  <si>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</si>
  <si>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</si>
  <si>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</si>
  <si>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</si>
  <si>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</si>
  <si>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</si>
  <si>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</si>
  <si>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</si>
  <si>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</si>
  <si>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</si>
  <si>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</si>
  <si>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</si>
  <si>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</si>
  <si>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</si>
  <si>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</si>
  <si>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</si>
  <si>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</si>
  <si>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</si>
  <si>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</si>
  <si>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</si>
  <si>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</si>
  <si>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</si>
  <si>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</si>
  <si>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</si>
  <si>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</si>
  <si>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</si>
  <si>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</si>
  <si>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</si>
  <si>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</si>
  <si>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</si>
  <si>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</si>
  <si>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</si>
  <si>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</si>
  <si>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</si>
  <si>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</si>
  <si>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</si>
  <si>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</si>
  <si>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</si>
  <si>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</si>
  <si>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</si>
  <si>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</si>
  <si>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</si>
  <si>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</si>
  <si>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</si>
  <si>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</si>
  <si>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</si>
  <si>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</si>
  <si>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</si>
  <si>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</si>
  <si>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</si>
  <si>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</si>
  <si>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</si>
  <si>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</si>
  <si>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</si>
  <si>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</si>
  <si>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</si>
  <si>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</si>
  <si>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</si>
  <si>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</si>
  <si>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</si>
  <si>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</si>
  <si>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</si>
  <si>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</si>
  <si>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</si>
  <si>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</si>
  <si>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</si>
  <si>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</si>
  <si>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</si>
  <si>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</si>
  <si>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</si>
  <si>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</si>
  <si>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</si>
  <si>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</si>
  <si>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</si>
  <si>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</si>
  <si>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</si>
  <si>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</si>
  <si>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</si>
  <si>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</si>
  <si>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</si>
  <si>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</si>
  <si>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</si>
  <si>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</si>
  <si>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</si>
  <si>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</si>
  <si>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</si>
  <si>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</si>
  <si>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</si>
  <si>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</si>
  <si>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</si>
  <si>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</si>
  <si>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</si>
  <si>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</si>
  <si>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</si>
  <si>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</si>
  <si>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</si>
  <si>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</si>
  <si>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</si>
  <si>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</si>
  <si>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</si>
  <si>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</si>
  <si>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</si>
  <si>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</si>
  <si>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</si>
  <si>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</si>
  <si>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</si>
  <si>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</si>
  <si>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</si>
  <si>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</si>
  <si>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</si>
  <si>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</si>
  <si>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</si>
  <si>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</si>
  <si>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</si>
  <si>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</si>
  <si>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</si>
  <si>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</si>
  <si>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</si>
  <si>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</si>
  <si>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</si>
  <si>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</si>
  <si>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</si>
  <si>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</si>
  <si>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</si>
  <si>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</si>
  <si>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</si>
  <si>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</si>
  <si>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</si>
  <si>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</si>
  <si>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</si>
  <si>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</si>
  <si>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</si>
  <si>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</si>
  <si>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</si>
  <si>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</si>
  <si>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</si>
  <si>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</si>
  <si>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</si>
  <si>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</si>
  <si>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</si>
  <si>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</si>
  <si>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</si>
  <si>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</si>
  <si>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</si>
  <si>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</si>
  <si>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</si>
  <si>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</si>
  <si>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</si>
  <si>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</si>
  <si>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</si>
  <si>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</si>
  <si>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</si>
  <si>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</si>
  <si>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</si>
  <si>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</si>
  <si>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</si>
  <si>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</si>
  <si>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</si>
  <si>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</si>
  <si>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</si>
  <si>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</si>
  <si>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</si>
  <si>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</si>
  <si>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</si>
  <si>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</si>
  <si>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</si>
  <si>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</si>
  <si>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</si>
  <si>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</si>
  <si>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</si>
  <si>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</si>
  <si>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</si>
  <si>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</si>
  <si>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</si>
  <si>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</si>
  <si>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</si>
  <si>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</si>
  <si>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</si>
  <si>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</si>
  <si>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</si>
  <si>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</si>
  <si>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</si>
  <si>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</si>
  <si>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</si>
  <si>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</si>
  <si>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</si>
  <si>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</si>
  <si>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</si>
  <si>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</si>
  <si>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</si>
  <si>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</si>
  <si>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</si>
  <si>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</si>
  <si>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</si>
  <si>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</si>
  <si>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</si>
  <si>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</si>
  <si>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</si>
  <si>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</si>
  <si>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</si>
  <si>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</si>
  <si>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</si>
  <si>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</si>
  <si>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</si>
  <si>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</si>
  <si>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</si>
  <si>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</si>
  <si>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</si>
  <si>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</si>
  <si>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</si>
  <si>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</si>
  <si>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</si>
  <si>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</si>
  <si>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</si>
  <si>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</si>
  <si>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</si>
  <si>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</si>
  <si>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</si>
  <si>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</si>
  <si>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</si>
  <si>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</si>
  <si>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</si>
  <si>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</si>
  <si>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</si>
  <si>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</si>
  <si>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</si>
  <si>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</si>
  <si>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</si>
  <si>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</si>
  <si>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</si>
  <si>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</si>
  <si>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</si>
  <si>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</si>
  <si>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</si>
  <si>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</si>
  <si>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</si>
  <si>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</si>
  <si>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</si>
  <si>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</si>
  <si>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</si>
  <si>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</si>
  <si>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</si>
  <si>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</si>
  <si>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</si>
  <si>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</si>
  <si>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</si>
  <si>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</si>
  <si>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</si>
  <si>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</si>
  <si>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</si>
  <si>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</si>
  <si>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</si>
  <si>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</si>
  <si>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</si>
  <si>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</si>
  <si>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</si>
  <si>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</si>
  <si>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</si>
  <si>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</si>
  <si>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</si>
  <si>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</si>
  <si>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</si>
  <si>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</si>
  <si>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</si>
  <si>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</si>
  <si>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</si>
  <si>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</si>
  <si>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</si>
  <si>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</si>
  <si>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</si>
  <si>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</si>
  <si>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</si>
  <si>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</si>
  <si>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</si>
  <si>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</si>
  <si>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</si>
  <si>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</si>
  <si>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</si>
  <si>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</si>
  <si>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</si>
  <si>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</si>
  <si>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</si>
  <si>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</si>
  <si>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</si>
  <si>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</si>
  <si>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</si>
  <si>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</si>
  <si>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</si>
  <si>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</si>
  <si>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</si>
  <si>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</si>
  <si>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</si>
  <si>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</si>
  <si>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</si>
  <si>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</si>
  <si>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</si>
  <si>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</si>
  <si>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</si>
  <si>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</si>
  <si>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</si>
  <si>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</si>
  <si>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</si>
  <si>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</si>
  <si>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</si>
  <si>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</si>
  <si>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</si>
  <si>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</si>
  <si>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</si>
  <si>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</si>
  <si>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</si>
  <si>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</si>
  <si>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</si>
  <si>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</si>
  <si>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</si>
  <si>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</si>
  <si>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</si>
  <si>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</si>
  <si>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</si>
  <si>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</si>
  <si>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</si>
  <si>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</si>
  <si>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</si>
  <si>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</si>
  <si>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</si>
  <si>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</si>
  <si>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</si>
  <si>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</si>
  <si>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</si>
  <si>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</si>
  <si>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</si>
  <si>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</si>
  <si>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</si>
  <si>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</si>
  <si>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</si>
  <si>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</si>
  <si>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</si>
  <si>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</si>
  <si>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</si>
  <si>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</si>
  <si>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</si>
  <si>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</si>
  <si>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</si>
  <si>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</si>
  <si>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</si>
  <si>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</si>
  <si>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</si>
  <si>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</si>
  <si>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</si>
  <si>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</si>
  <si>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</si>
  <si>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</si>
  <si>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</si>
  <si>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</si>
  <si>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</si>
  <si>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</si>
  <si>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</si>
  <si>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</si>
  <si>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</si>
  <si>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</si>
  <si>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</si>
  <si>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</si>
  <si>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</si>
  <si>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</si>
  <si>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</si>
  <si>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</si>
  <si>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</si>
  <si>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</si>
  <si>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</si>
  <si>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</si>
  <si>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</si>
  <si>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</si>
  <si>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</si>
  <si>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</si>
  <si>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</si>
  <si>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</si>
  <si>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</si>
  <si>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</si>
  <si>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</si>
  <si>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</si>
  <si>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</si>
  <si>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</si>
  <si>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</si>
  <si>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</si>
  <si>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</si>
  <si>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</si>
  <si>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</si>
  <si>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</si>
  <si>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</si>
  <si>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</si>
  <si>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</si>
  <si>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</si>
  <si>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</si>
  <si>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</si>
  <si>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</si>
  <si>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</si>
  <si>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</si>
  <si>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</si>
  <si>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</si>
  <si>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</si>
  <si>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</si>
  <si>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</si>
  <si>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</si>
  <si>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</si>
  <si>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</si>
  <si>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</si>
  <si>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</si>
  <si>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</si>
  <si>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</si>
  <si>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</si>
  <si>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</si>
  <si>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</si>
  <si>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</si>
  <si>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</si>
  <si>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</si>
  <si>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</si>
  <si>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</si>
  <si>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</si>
  <si>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</si>
  <si>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</si>
  <si>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</si>
  <si>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</si>
  <si>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</si>
  <si>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</si>
  <si>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</si>
  <si>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</si>
  <si>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</si>
  <si>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</si>
  <si>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</si>
  <si>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</si>
  <si>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</si>
  <si>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</si>
  <si>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</si>
  <si>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</si>
  <si>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</si>
  <si>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</si>
  <si>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</si>
  <si>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</si>
  <si>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</si>
  <si>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</si>
  <si>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</si>
  <si>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</si>
  <si>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</si>
  <si>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</si>
  <si>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</si>
  <si>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</si>
  <si>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</si>
  <si>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</si>
  <si>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</si>
  <si>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</si>
  <si>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</si>
  <si>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</si>
  <si>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</si>
  <si>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</si>
  <si>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</si>
  <si>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</si>
  <si>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</si>
  <si>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</si>
  <si>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</si>
  <si>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</si>
  <si>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</si>
  <si>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</si>
  <si>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</si>
  <si>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</si>
  <si>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</si>
  <si>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</si>
  <si>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</si>
  <si>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</si>
  <si>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</si>
  <si>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</si>
  <si>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</si>
  <si>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</si>
  <si>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</si>
  <si>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</si>
  <si>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</si>
  <si>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</si>
  <si>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</si>
  <si>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</si>
  <si>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</si>
  <si>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</si>
  <si>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</si>
  <si>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</si>
  <si>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</si>
  <si>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</si>
  <si>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</si>
  <si>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</si>
  <si>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</si>
  <si>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</si>
  <si>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</si>
  <si>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</si>
  <si>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</si>
  <si>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</si>
  <si>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</si>
  <si>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</si>
  <si>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</si>
  <si>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</si>
  <si>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</si>
  <si>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</si>
  <si>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</si>
  <si>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</si>
  <si>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</si>
  <si>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</si>
  <si>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</si>
  <si>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</si>
  <si>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</si>
  <si>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</si>
  <si>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</si>
  <si>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</si>
  <si>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</si>
  <si>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</si>
  <si>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</si>
  <si>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</si>
  <si>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</si>
  <si>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</si>
  <si>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</si>
  <si>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</si>
  <si>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</si>
  <si>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</si>
  <si>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</si>
  <si>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</si>
  <si>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</si>
  <si>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</si>
  <si>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</si>
  <si>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</si>
  <si>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</si>
  <si>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</si>
  <si>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</si>
  <si>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</si>
  <si>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</si>
  <si>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</si>
  <si>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</si>
  <si>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</si>
  <si>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</si>
  <si>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</si>
  <si>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</si>
  <si>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</si>
  <si>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</si>
  <si>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</si>
  <si>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</si>
  <si>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</si>
  <si>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</si>
  <si>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</si>
  <si>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</si>
  <si>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</si>
  <si>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</si>
  <si>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</si>
  <si>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</si>
  <si>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</si>
  <si>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</si>
  <si>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</si>
  <si>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</si>
  <si>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</si>
  <si>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</si>
  <si>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</si>
  <si>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</si>
  <si>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</si>
  <si>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</si>
  <si>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</si>
  <si>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</si>
  <si>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</si>
  <si>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</si>
  <si>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</si>
  <si>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</si>
  <si>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</si>
  <si>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</si>
  <si>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</si>
  <si>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</si>
  <si>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</si>
  <si>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</si>
  <si>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</si>
  <si>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</si>
  <si>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</si>
  <si>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</si>
  <si>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</si>
  <si>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</si>
  <si>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</si>
  <si>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</si>
  <si>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</si>
  <si>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</si>
  <si>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</si>
  <si>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</si>
  <si>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</si>
  <si>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</si>
  <si>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</si>
  <si>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</si>
  <si>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</si>
  <si>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</si>
  <si>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</si>
  <si>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</si>
  <si>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</si>
  <si>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</si>
  <si>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</si>
  <si>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</si>
  <si>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</si>
  <si>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</si>
  <si>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</si>
  <si>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</si>
  <si>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</si>
  <si>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</si>
  <si>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</si>
  <si>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</si>
  <si>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</si>
  <si>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</si>
  <si>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</si>
  <si>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</si>
  <si>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</si>
  <si>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</si>
  <si>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</si>
  <si>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</si>
  <si>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</si>
  <si>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</si>
  <si>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</si>
  <si>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</si>
  <si>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</si>
  <si>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</si>
  <si>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</si>
  <si>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</si>
  <si>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</si>
  <si>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</si>
  <si>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</si>
  <si>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</si>
  <si>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</si>
  <si>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</si>
  <si>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</si>
  <si>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</si>
  <si>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</si>
  <si>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</si>
  <si>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</si>
  <si>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</si>
  <si>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</si>
  <si>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</si>
  <si>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</si>
  <si>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</si>
  <si>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</si>
  <si>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</si>
  <si>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</si>
  <si>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</si>
  <si>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</si>
  <si>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</si>
  <si>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</si>
  <si>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</si>
  <si>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</si>
  <si>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</si>
  <si>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</si>
  <si>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</si>
  <si>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</si>
  <si>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</si>
  <si>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</si>
  <si>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</si>
  <si>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</si>
  <si>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</si>
  <si>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</si>
  <si>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</si>
  <si>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</si>
  <si>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</si>
  <si>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</si>
  <si>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</si>
  <si>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</si>
  <si>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</si>
  <si>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</si>
  <si>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</si>
  <si>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</si>
  <si>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</si>
  <si>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</si>
  <si>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</si>
  <si>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</si>
  <si>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</si>
  <si>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</si>
  <si>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</si>
  <si>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</si>
  <si>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</si>
  <si>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</si>
  <si>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</si>
  <si>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</si>
  <si>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</si>
  <si>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</si>
  <si>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</si>
  <si>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</si>
  <si>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</si>
  <si>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</si>
  <si>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</si>
  <si>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</si>
  <si>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</si>
  <si>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</si>
  <si>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</si>
  <si>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</si>
  <si>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</si>
  <si>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</si>
  <si>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</si>
  <si>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</si>
  <si>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</si>
  <si>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</si>
  <si>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</si>
  <si>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</si>
  <si>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</si>
  <si>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</si>
  <si>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</si>
  <si>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</si>
  <si>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</si>
  <si>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</si>
  <si>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</si>
  <si>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</si>
  <si>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</si>
  <si>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</si>
  <si>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</si>
  <si>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</si>
  <si>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</si>
  <si>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</si>
  <si>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</si>
  <si>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</si>
  <si>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</si>
  <si>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</si>
  <si>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</si>
  <si>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</si>
  <si>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</si>
  <si>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</si>
  <si>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</si>
  <si>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</si>
  <si>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</si>
  <si>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</si>
  <si>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</si>
  <si>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</si>
  <si>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</si>
  <si>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</si>
  <si>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</si>
  <si>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</si>
  <si>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</si>
  <si>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</si>
  <si>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</si>
  <si>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</si>
  <si>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</si>
  <si>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</si>
  <si>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</si>
  <si>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</si>
  <si>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</si>
  <si>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</si>
  <si>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</si>
  <si>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</si>
  <si>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</si>
  <si>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</si>
  <si>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</si>
  <si>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</si>
  <si>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</si>
  <si>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</si>
  <si>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</si>
  <si>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</si>
  <si>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</si>
  <si>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</si>
  <si>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</si>
  <si>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</si>
  <si>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</si>
  <si>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</si>
  <si>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</si>
  <si>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</si>
  <si>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</si>
  <si>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</si>
  <si>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</si>
  <si>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</si>
  <si>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</si>
  <si>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</si>
  <si>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</si>
  <si>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</si>
  <si>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</si>
  <si>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</si>
  <si>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</si>
  <si>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</si>
  <si>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</si>
  <si>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</si>
  <si>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</si>
  <si>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</si>
  <si>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</si>
  <si>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</si>
  <si>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</si>
  <si>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</si>
  <si>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</si>
  <si>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</si>
  <si>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</si>
  <si>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</si>
  <si>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</si>
  <si>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</si>
  <si>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</si>
  <si>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</si>
  <si>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</si>
  <si>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</si>
  <si>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</si>
  <si>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</si>
  <si>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</si>
  <si>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</si>
  <si>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</si>
  <si>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</si>
  <si>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</si>
  <si>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</si>
  <si>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</si>
  <si>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</si>
  <si>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</si>
  <si>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</si>
  <si>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</si>
  <si>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</si>
  <si>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</si>
  <si>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</si>
  <si>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</si>
  <si>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</si>
  <si>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</si>
  <si>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</si>
  <si>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</si>
  <si>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</si>
  <si>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</si>
  <si>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</si>
  <si>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</si>
  <si>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</si>
  <si>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</si>
  <si>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</si>
  <si>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</si>
  <si>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</si>
  <si>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</si>
  <si>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</si>
  <si>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</si>
  <si>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</si>
  <si>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</si>
  <si>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</si>
  <si>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</si>
  <si>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</si>
  <si>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</si>
  <si>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</si>
  <si>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</si>
  <si>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</si>
  <si>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</si>
  <si>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</si>
  <si>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</si>
  <si>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</si>
  <si>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</si>
  <si>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</si>
  <si>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</si>
  <si>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</si>
  <si>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</si>
  <si>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</si>
  <si>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</si>
  <si>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</si>
  <si>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</si>
  <si>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</si>
  <si>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</si>
  <si>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</si>
  <si>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</si>
  <si>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</si>
  <si>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</si>
  <si>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</si>
  <si>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</si>
  <si>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</si>
  <si>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</si>
  <si>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</si>
  <si>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</si>
  <si>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</si>
  <si>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</si>
  <si>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</si>
  <si>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</si>
  <si>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</si>
  <si>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</si>
  <si>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</si>
  <si>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</si>
  <si>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</si>
  <si>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</si>
  <si>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</si>
  <si>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</si>
  <si>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</si>
  <si>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</si>
  <si>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</si>
  <si>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</si>
  <si>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</si>
  <si>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</si>
  <si>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</si>
  <si>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</si>
  <si>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</si>
  <si>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</si>
  <si>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</si>
  <si>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</si>
  <si>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</si>
  <si>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</si>
  <si>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</si>
  <si>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</si>
  <si>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</si>
  <si>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</si>
  <si>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</si>
  <si>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</si>
  <si>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</si>
  <si>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</si>
  <si>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</si>
  <si>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</si>
  <si>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</si>
  <si>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</si>
  <si>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</si>
  <si>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</si>
  <si>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</si>
  <si>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</si>
  <si>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</si>
  <si>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</si>
  <si>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</si>
  <si>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</si>
  <si>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</si>
  <si>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</si>
  <si>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</si>
  <si>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</si>
  <si>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</si>
  <si>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</si>
  <si>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</si>
  <si>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</si>
  <si>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</si>
  <si>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</si>
  <si>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</si>
  <si>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</si>
  <si>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</si>
  <si>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</si>
  <si>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</si>
  <si>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</si>
  <si>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</si>
  <si>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</si>
  <si>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</si>
  <si>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</si>
  <si>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</si>
  <si>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</si>
  <si>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</si>
  <si>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</si>
  <si>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</si>
  <si>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</si>
  <si>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</si>
  <si>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</si>
  <si>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</si>
  <si>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</si>
  <si>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</si>
  <si>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</si>
  <si>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</si>
  <si>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</si>
  <si>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</si>
  <si>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</si>
  <si>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</si>
  <si>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</si>
  <si>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</si>
  <si>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</si>
  <si>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</si>
  <si>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</si>
  <si>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</si>
  <si>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</si>
  <si>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</si>
  <si>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</si>
  <si>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</si>
  <si>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</si>
  <si>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</si>
  <si>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</si>
  <si>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</si>
  <si>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</si>
  <si>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</si>
  <si>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</si>
  <si>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</si>
  <si>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</si>
  <si>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</si>
  <si>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</si>
  <si>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</si>
  <si>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</si>
  <si>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</si>
  <si>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</si>
  <si>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</si>
  <si>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</si>
  <si>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</si>
  <si>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</si>
  <si>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</si>
  <si>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</si>
  <si>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</si>
  <si>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</si>
  <si>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</si>
  <si>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</si>
  <si>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</si>
  <si>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</si>
  <si>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</si>
  <si>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</si>
  <si>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</si>
  <si>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</si>
  <si>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</si>
  <si>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</si>
  <si>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</si>
  <si>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</si>
  <si>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</si>
  <si>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</si>
  <si>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</si>
  <si>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</si>
  <si>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</si>
  <si>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</si>
  <si>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</si>
  <si>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</si>
  <si>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</si>
  <si>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</si>
  <si>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</si>
  <si>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</si>
  <si>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</si>
  <si>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</si>
  <si>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</si>
  <si>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</si>
  <si>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</si>
  <si>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</si>
  <si>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</si>
  <si>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</si>
  <si>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</si>
  <si>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</si>
  <si>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</si>
  <si>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</si>
  <si>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</si>
  <si>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</si>
  <si>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</si>
  <si>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</si>
  <si>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</si>
  <si>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</si>
  <si>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</si>
  <si>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</si>
  <si>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</si>
  <si>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</si>
  <si>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</si>
  <si>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</si>
  <si>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</si>
  <si>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</si>
  <si>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</si>
  <si>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</si>
  <si>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</si>
  <si>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</si>
  <si>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</si>
  <si>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</si>
  <si>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</si>
  <si>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</si>
  <si>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</si>
  <si>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</si>
  <si>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</si>
  <si>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</si>
  <si>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</si>
  <si>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</si>
  <si>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</si>
  <si>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</si>
  <si>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</si>
  <si>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</si>
  <si>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</si>
  <si>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</si>
  <si>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</si>
  <si>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</si>
  <si>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</si>
  <si>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</si>
  <si>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</si>
  <si>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</si>
  <si>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</si>
  <si>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</si>
  <si>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</si>
  <si>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</si>
  <si>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</si>
  <si>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</si>
  <si>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</si>
  <si>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</si>
  <si>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</si>
  <si>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</si>
  <si>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</si>
  <si>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</si>
  <si>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</si>
  <si>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</si>
  <si>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</si>
  <si>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</si>
  <si>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</si>
  <si>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</si>
  <si>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</si>
  <si>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</si>
  <si>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</si>
  <si>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</si>
  <si>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</si>
  <si>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</si>
  <si>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</si>
  <si>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</si>
  <si>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</si>
  <si>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</si>
  <si>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</si>
  <si>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</si>
  <si>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</si>
  <si>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</si>
  <si>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</si>
  <si>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</si>
  <si>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</si>
  <si>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</si>
  <si>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</si>
  <si>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</si>
  <si>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</si>
  <si>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</si>
  <si>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</si>
  <si>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</si>
  <si>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</si>
  <si>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</si>
  <si>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</si>
  <si>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</si>
  <si>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</si>
  <si>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</si>
  <si>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</si>
  <si>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</si>
  <si>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</si>
  <si>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</si>
  <si>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</si>
  <si>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</si>
  <si>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</si>
  <si>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</si>
  <si>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</si>
  <si>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</si>
  <si>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</si>
  <si>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</si>
  <si>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</si>
  <si>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</si>
  <si>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</si>
  <si>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</si>
  <si>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</si>
  <si>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</si>
  <si>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</si>
  <si>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</si>
  <si>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</si>
  <si>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</si>
  <si>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</si>
  <si>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</si>
  <si>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</si>
  <si>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</si>
  <si>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</si>
  <si>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</si>
  <si>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</si>
  <si>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</si>
  <si>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</si>
  <si>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</si>
  <si>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</si>
  <si>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</si>
  <si>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</si>
  <si>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</si>
  <si>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</si>
  <si>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</si>
  <si>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</si>
  <si>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</si>
  <si>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</si>
  <si>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</si>
  <si>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</si>
  <si>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</si>
  <si>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</si>
  <si>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</si>
  <si>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</si>
  <si>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</si>
  <si>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</si>
  <si>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</si>
  <si>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</si>
  <si>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</si>
  <si>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</si>
  <si>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</si>
  <si>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</si>
  <si>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</si>
  <si>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</si>
  <si>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</si>
  <si>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</si>
  <si>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</si>
  <si>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</si>
  <si>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</si>
  <si>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</si>
  <si>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</si>
  <si>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</si>
  <si>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</si>
  <si>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</si>
  <si>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</si>
  <si>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</si>
  <si>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</si>
  <si>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</si>
  <si>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</si>
  <si>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</si>
  <si>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</si>
  <si>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</si>
  <si>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</si>
  <si>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</si>
  <si>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</si>
  <si>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</si>
  <si>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</si>
  <si>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</si>
  <si>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</si>
  <si>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</si>
  <si>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</si>
  <si>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</si>
  <si>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</si>
  <si>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</si>
  <si>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</si>
  <si>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</si>
  <si>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</si>
  <si>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</si>
  <si>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</si>
  <si>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</si>
  <si>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</si>
  <si>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</si>
  <si>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</si>
  <si>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</si>
  <si>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</si>
  <si>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</si>
  <si>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</si>
  <si>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</si>
  <si>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</si>
  <si>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</si>
  <si>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</si>
  <si>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</si>
  <si>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</si>
  <si>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</si>
  <si>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</si>
  <si>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</si>
  <si>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</si>
  <si>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</si>
  <si>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</si>
  <si>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</si>
  <si>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</si>
  <si>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</si>
  <si>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</si>
  <si>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</si>
  <si>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</si>
  <si>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</si>
  <si>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</si>
  <si>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</si>
  <si>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</si>
  <si>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</si>
  <si>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</si>
  <si>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</si>
  <si>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</si>
  <si>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</si>
  <si>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</si>
  <si>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</si>
  <si>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</si>
  <si>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</si>
  <si>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</si>
  <si>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</si>
  <si>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</si>
  <si>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</si>
  <si>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</si>
  <si>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</si>
  <si>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</si>
  <si>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</si>
  <si>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</si>
  <si>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</si>
  <si>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</si>
  <si>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</si>
  <si>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</si>
  <si>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</si>
  <si>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</si>
  <si>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</si>
  <si>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</si>
  <si>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</si>
  <si>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</si>
  <si>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</si>
  <si>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</si>
  <si>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</si>
  <si>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</si>
  <si>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</si>
  <si>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</si>
  <si>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</si>
  <si>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</si>
  <si>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</si>
  <si>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</si>
  <si>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</si>
  <si>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</si>
  <si>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</si>
  <si>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</si>
  <si>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</si>
  <si>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</si>
  <si>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</si>
  <si>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</si>
  <si>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</si>
  <si>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</si>
  <si>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</si>
  <si>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</si>
  <si>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</si>
  <si>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</si>
  <si>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</si>
  <si>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</si>
  <si>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</si>
  <si>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</si>
  <si>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</si>
  <si>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</si>
  <si>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</si>
  <si>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</si>
  <si>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</si>
  <si>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</si>
  <si>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</si>
  <si>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</si>
  <si>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</si>
  <si>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</si>
  <si>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</si>
  <si>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</si>
  <si>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</si>
  <si>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</si>
  <si>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</si>
  <si>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</si>
  <si>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</si>
  <si>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</si>
  <si>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</si>
  <si>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</si>
  <si>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</si>
  <si>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</si>
  <si>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</si>
  <si>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</si>
  <si>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</si>
  <si>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</si>
  <si>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</si>
  <si>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</si>
  <si>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</si>
  <si>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</si>
  <si>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</si>
  <si>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</si>
  <si>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</si>
  <si>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</si>
  <si>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</si>
  <si>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</si>
  <si>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</si>
  <si>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</si>
  <si>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</si>
  <si>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</si>
  <si>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</si>
  <si>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</si>
  <si>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</si>
  <si>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</si>
  <si>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</si>
  <si>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</si>
  <si>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</si>
  <si>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</si>
  <si>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</si>
  <si>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</si>
  <si>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</si>
  <si>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</si>
  <si>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</si>
  <si>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</si>
  <si>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</si>
  <si>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</si>
  <si>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</si>
  <si>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</si>
  <si>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</si>
  <si>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</si>
  <si>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</si>
  <si>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</si>
  <si>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</si>
  <si>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</si>
  <si>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</si>
  <si>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</si>
  <si>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</si>
  <si>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</si>
  <si>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</si>
  <si>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</si>
  <si>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</si>
  <si>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</si>
  <si>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</si>
  <si>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</si>
  <si>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</si>
  <si>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</si>
  <si>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</si>
  <si>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</si>
  <si>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</si>
  <si>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</si>
  <si>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</si>
  <si>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</si>
  <si>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</si>
  <si>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</si>
  <si>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</si>
  <si>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</si>
  <si>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</si>
  <si>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</si>
  <si>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</si>
  <si>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</si>
  <si>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</si>
  <si>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</si>
  <si>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</si>
  <si>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</si>
  <si>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</si>
  <si>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</si>
  <si>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</si>
  <si>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</si>
  <si>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</si>
  <si>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</si>
  <si>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</si>
  <si>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</si>
  <si>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</si>
  <si>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</si>
  <si>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</si>
  <si>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</si>
  <si>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</si>
  <si>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</si>
  <si>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</si>
  <si>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</si>
  <si>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</si>
  <si>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</si>
  <si>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</si>
  <si>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</si>
  <si>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</si>
  <si>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</si>
  <si>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</si>
  <si>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</si>
  <si>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</si>
  <si>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</si>
  <si>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</si>
  <si>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</si>
  <si>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</si>
  <si>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</si>
  <si>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</si>
  <si>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</si>
  <si>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</si>
  <si>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</si>
  <si>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</si>
  <si>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</si>
  <si>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</si>
  <si>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</si>
  <si>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</si>
  <si>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</si>
  <si>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</si>
  <si>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</si>
  <si>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</si>
  <si>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</si>
  <si>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</si>
  <si>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</si>
  <si>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</si>
  <si>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</si>
  <si>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</si>
  <si>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</si>
  <si>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</si>
  <si>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</si>
  <si>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</si>
  <si>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</si>
  <si>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</si>
  <si>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</si>
  <si>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</si>
  <si>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</si>
  <si>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</si>
  <si>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</si>
  <si>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</si>
  <si>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</si>
  <si>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</si>
  <si>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</si>
  <si>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</si>
  <si>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</si>
  <si>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</si>
  <si>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</si>
  <si>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</si>
  <si>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</si>
  <si>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</si>
  <si>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</si>
  <si>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</si>
  <si>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</si>
  <si>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</si>
  <si>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</si>
  <si>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</si>
  <si>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</si>
  <si>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</si>
  <si>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</si>
  <si>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</si>
  <si>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</si>
  <si>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</si>
  <si>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</si>
  <si>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</si>
  <si>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</si>
  <si>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</si>
  <si>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</si>
  <si>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</si>
  <si>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</si>
  <si>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</si>
  <si>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</si>
  <si>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</si>
  <si>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</si>
  <si>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</si>
  <si>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</si>
  <si>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</si>
  <si>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</si>
  <si>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</si>
  <si>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</si>
  <si>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</si>
  <si>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</si>
  <si>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</si>
  <si>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</si>
  <si>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</si>
  <si>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</si>
  <si>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</si>
  <si>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</si>
  <si>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</si>
  <si>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</si>
  <si>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</si>
  <si>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</si>
  <si>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</si>
  <si>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</si>
  <si>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</si>
  <si>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</si>
  <si>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</si>
  <si>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</si>
  <si>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</si>
  <si>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</si>
  <si>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</si>
  <si>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</si>
  <si>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</si>
  <si>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</si>
  <si>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</si>
  <si>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</si>
  <si>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</si>
  <si>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</si>
  <si>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</si>
  <si>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</si>
  <si>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</si>
  <si>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</si>
  <si>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</si>
  <si>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</si>
  <si>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</si>
  <si>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</si>
  <si>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</si>
  <si>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</si>
  <si>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</si>
  <si>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</si>
  <si>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</si>
  <si>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</si>
  <si>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</si>
  <si>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</si>
  <si>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</si>
  <si>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</si>
  <si>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</si>
  <si>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</si>
  <si>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</si>
  <si>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</si>
  <si>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</si>
  <si>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</si>
  <si>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</si>
  <si>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</si>
  <si>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</si>
  <si>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</si>
  <si>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</si>
  <si>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</si>
  <si>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</si>
  <si>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</si>
  <si>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</si>
  <si>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</si>
  <si>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</si>
  <si>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</si>
  <si>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</si>
  <si>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</si>
  <si>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</si>
  <si>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</si>
  <si>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</si>
  <si>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</si>
  <si>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</si>
  <si>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</si>
  <si>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</si>
  <si>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</si>
  <si>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</si>
  <si>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</si>
  <si>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</si>
  <si>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</si>
  <si>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</si>
  <si>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</si>
  <si>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</si>
  <si>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</si>
  <si>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</si>
  <si>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</si>
  <si>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</si>
  <si>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</si>
  <si>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</si>
  <si>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</si>
  <si>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</si>
  <si>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</si>
  <si>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</si>
  <si>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</si>
  <si>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</si>
  <si>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</si>
  <si>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</si>
  <si>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</si>
  <si>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</si>
  <si>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</si>
  <si>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</si>
  <si>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</si>
  <si>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</si>
  <si>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</si>
  <si>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</si>
  <si>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</si>
  <si>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</si>
  <si>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</si>
  <si>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</si>
  <si>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</si>
  <si>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</si>
  <si>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</si>
  <si>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</si>
  <si>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</si>
  <si>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</si>
  <si>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</si>
  <si>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</si>
  <si>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</si>
  <si>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</si>
  <si>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</si>
  <si>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</si>
  <si>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</si>
  <si>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</si>
  <si>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</si>
  <si>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</si>
  <si>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</si>
  <si>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</si>
  <si>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</si>
  <si>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</si>
  <si>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</si>
  <si>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</si>
  <si>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</si>
  <si>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</si>
  <si>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</si>
  <si>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</si>
  <si>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</si>
  <si>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</si>
  <si>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</si>
  <si>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</si>
  <si>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</si>
  <si>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</si>
  <si>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</si>
  <si>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</si>
  <si>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</si>
  <si>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</si>
  <si>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</si>
  <si>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</si>
  <si>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</si>
  <si>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</si>
  <si>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</si>
  <si>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</si>
  <si>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</si>
  <si>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</si>
  <si>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</si>
  <si>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</si>
  <si>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</si>
  <si>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</si>
  <si>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</si>
  <si>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</si>
  <si>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</si>
  <si>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</si>
  <si>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</si>
  <si>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</si>
  <si>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</si>
  <si>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</si>
  <si>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</si>
  <si>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</si>
  <si>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</si>
  <si>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</si>
  <si>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</si>
  <si>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</si>
  <si>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</si>
  <si>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</si>
  <si>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</si>
  <si>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</si>
  <si>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</si>
  <si>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</si>
  <si>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</si>
  <si>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</si>
  <si>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</si>
  <si>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</si>
  <si>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</si>
  <si>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</si>
  <si>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</si>
  <si>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</si>
  <si>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</si>
  <si>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</si>
  <si>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</si>
  <si>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</si>
  <si>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</si>
  <si>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</si>
  <si>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</si>
  <si>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</si>
  <si>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</si>
  <si>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</si>
  <si>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</si>
  <si>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</si>
  <si>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</si>
  <si>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</si>
  <si>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</si>
  <si>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</si>
  <si>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</si>
  <si>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</si>
  <si>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</si>
  <si>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</si>
  <si>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</si>
  <si>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</si>
  <si>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</si>
  <si>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</si>
  <si>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</si>
  <si>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</si>
  <si>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</si>
  <si>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</si>
  <si>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</si>
  <si>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</si>
  <si>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</si>
  <si>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</si>
  <si>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</si>
  <si>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</si>
  <si>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</si>
  <si>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</si>
  <si>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</si>
  <si>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</si>
  <si>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</si>
  <si>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</si>
  <si>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</si>
  <si>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</si>
  <si>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</si>
  <si>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</si>
  <si>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</si>
  <si>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</si>
  <si>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</si>
  <si>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</si>
  <si>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</si>
  <si>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</si>
  <si>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</si>
  <si>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</si>
  <si>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</si>
  <si>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</si>
  <si>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</si>
  <si>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</si>
  <si>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</si>
  <si>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</si>
  <si>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</si>
  <si>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</si>
  <si>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</si>
  <si>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</si>
  <si>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</si>
  <si>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</si>
  <si>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</si>
  <si>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</si>
  <si>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</si>
  <si>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</si>
  <si>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</si>
  <si>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</si>
  <si>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</si>
  <si>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</si>
  <si>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</si>
  <si>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</si>
  <si>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</si>
  <si>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</si>
  <si>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</si>
  <si>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</si>
  <si>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</si>
  <si>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</si>
  <si>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</si>
  <si>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</si>
  <si>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</si>
  <si>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</si>
  <si>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</si>
  <si>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</si>
  <si>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</si>
  <si>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</si>
  <si>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</si>
  <si>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</si>
  <si>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</si>
  <si>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</si>
  <si>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</si>
  <si>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</si>
  <si>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</si>
  <si>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</si>
  <si>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</si>
  <si>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</si>
  <si>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</si>
  <si>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</si>
  <si>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</si>
  <si>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</si>
  <si>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</si>
  <si>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</si>
  <si>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</si>
  <si>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</si>
  <si>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</si>
  <si>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</si>
  <si>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</si>
  <si>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</si>
  <si>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</si>
  <si>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</si>
  <si>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</si>
  <si>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</si>
  <si>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</si>
  <si>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</si>
  <si>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</si>
  <si>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</si>
  <si>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</si>
  <si>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</si>
  <si>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</si>
  <si>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</si>
  <si>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</si>
  <si>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</si>
  <si>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</si>
  <si>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</si>
  <si>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</si>
  <si>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</si>
  <si>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</si>
  <si>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</si>
  <si>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</si>
  <si>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</si>
  <si>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</si>
  <si>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</si>
  <si>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</si>
  <si>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</si>
  <si>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</si>
  <si>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</si>
  <si>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</si>
  <si>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</si>
  <si>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</si>
  <si>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</si>
  <si>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</si>
  <si>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</si>
  <si>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</si>
  <si>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</si>
  <si>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</si>
  <si>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</si>
  <si>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</si>
  <si>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</si>
  <si>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</si>
  <si>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</si>
  <si>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</si>
  <si>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</si>
  <si>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</si>
  <si>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</si>
  <si>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</si>
  <si>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</si>
  <si>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</si>
  <si>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</si>
  <si>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</si>
  <si>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</si>
  <si>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</si>
  <si>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</si>
  <si>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</si>
  <si>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</si>
  <si>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</si>
  <si>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</si>
  <si>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</si>
  <si>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</si>
  <si>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</si>
  <si>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</si>
  <si>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</si>
  <si>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</si>
  <si>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</si>
  <si>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</si>
  <si>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</si>
  <si>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</si>
  <si>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</si>
  <si>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</si>
  <si>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</si>
  <si>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</si>
  <si>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</si>
  <si>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</si>
  <si>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</si>
  <si>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</si>
  <si>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</si>
  <si>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</si>
  <si>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</si>
  <si>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</si>
  <si>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</si>
  <si>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</si>
  <si>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</si>
  <si>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</si>
  <si>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</si>
  <si>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</si>
  <si>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</si>
  <si>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</si>
  <si>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</si>
  <si>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</si>
  <si>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</si>
  <si>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</si>
  <si>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</si>
  <si>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</si>
  <si>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</si>
  <si>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</si>
  <si>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</si>
  <si>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</si>
  <si>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</si>
  <si>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</si>
  <si>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</si>
  <si>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</si>
  <si>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</si>
  <si>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</si>
  <si>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</si>
  <si>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</si>
  <si>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</si>
  <si>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</si>
  <si>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</si>
  <si>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</si>
  <si>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</si>
  <si>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</si>
  <si>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</si>
  <si>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</si>
  <si>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</si>
  <si>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</si>
  <si>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</si>
  <si>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</si>
  <si>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</si>
  <si>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</si>
  <si>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</si>
  <si>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</si>
  <si>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</si>
  <si>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</si>
  <si>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</si>
  <si>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</si>
  <si>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</si>
  <si>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</si>
  <si>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</si>
  <si>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</si>
  <si>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</si>
  <si>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</si>
  <si>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</si>
  <si>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</si>
  <si>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</si>
  <si>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</si>
  <si>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</si>
  <si>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</si>
  <si>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</si>
  <si>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</si>
  <si>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</si>
  <si>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</si>
  <si>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</si>
  <si>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</si>
  <si>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</si>
  <si>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</si>
  <si>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</si>
  <si>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</si>
  <si>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</si>
  <si>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</si>
  <si>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</si>
  <si>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</si>
  <si>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</si>
  <si>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</si>
  <si>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</si>
  <si>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</si>
  <si>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</si>
  <si>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</si>
  <si>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</si>
  <si>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</si>
  <si>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</si>
  <si>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</si>
  <si>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</si>
  <si>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</si>
  <si>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</si>
  <si>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</si>
  <si>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</si>
  <si>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</si>
  <si>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</si>
  <si>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</si>
  <si>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</si>
  <si>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</si>
  <si>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</si>
  <si>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</si>
  <si>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</si>
  <si>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</si>
  <si>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</si>
  <si>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</si>
  <si>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</si>
  <si>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</si>
  <si>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</si>
  <si>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</si>
  <si>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</si>
  <si>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</si>
  <si>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</si>
  <si>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</si>
  <si>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</si>
  <si>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</si>
  <si>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</si>
  <si>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</si>
  <si>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</si>
  <si>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</si>
  <si>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</si>
  <si>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</si>
  <si>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</si>
  <si>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</si>
  <si>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</si>
  <si>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</si>
  <si>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</si>
  <si>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</si>
  <si>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</si>
  <si>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</si>
  <si>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</si>
  <si>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</si>
  <si>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</si>
  <si>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</si>
  <si>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</si>
  <si>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</si>
  <si>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</si>
  <si>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</si>
  <si>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</si>
  <si>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</si>
  <si>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</si>
  <si>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</si>
  <si>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</si>
  <si>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</si>
  <si>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</si>
  <si>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</si>
  <si>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</si>
  <si>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</si>
  <si>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</si>
  <si>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</si>
  <si>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</si>
  <si>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</si>
  <si>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</si>
  <si>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</si>
  <si>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</si>
  <si>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</si>
  <si>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</si>
  <si>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</si>
  <si>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</si>
  <si>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</si>
  <si>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</si>
  <si>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</si>
  <si>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</si>
  <si>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</si>
  <si>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</si>
  <si>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</si>
  <si>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</si>
  <si>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</si>
  <si>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</si>
  <si>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</si>
  <si>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</si>
  <si>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</si>
  <si>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</si>
  <si>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</si>
  <si>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</si>
  <si>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</si>
  <si>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</si>
  <si>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</si>
  <si>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</si>
  <si>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</si>
  <si>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</si>
  <si>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</si>
  <si>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</si>
  <si>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</si>
  <si>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</si>
  <si>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</si>
  <si>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</si>
  <si>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</si>
  <si>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</si>
  <si>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</si>
  <si>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</si>
  <si>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</si>
  <si>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</si>
  <si>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</si>
  <si>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</si>
  <si>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</si>
  <si>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</si>
  <si>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</si>
  <si>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</si>
  <si>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</si>
  <si>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</si>
  <si>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</si>
  <si>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</si>
  <si>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</si>
  <si>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</si>
  <si>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</si>
  <si>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</si>
  <si>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</si>
  <si>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</si>
  <si>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</si>
  <si>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</si>
  <si>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</si>
  <si>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</si>
  <si>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</si>
  <si>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</si>
  <si>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</si>
  <si>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</si>
  <si>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</si>
  <si>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</si>
  <si>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</si>
  <si>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</si>
  <si>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</si>
  <si>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</si>
  <si>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</si>
  <si>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</si>
  <si>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</si>
  <si>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</si>
  <si>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</si>
  <si>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</si>
  <si>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</si>
  <si>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</si>
  <si>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</si>
  <si>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</si>
  <si>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</si>
  <si>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</si>
  <si>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</si>
  <si>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</si>
  <si>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</si>
  <si>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</si>
  <si>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</si>
  <si>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</si>
  <si>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</si>
  <si>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</si>
  <si>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</si>
  <si>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</si>
  <si>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</si>
  <si>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</si>
  <si>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</si>
  <si>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</si>
  <si>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</si>
  <si>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</si>
  <si>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</si>
  <si>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</si>
  <si>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</si>
  <si>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</si>
  <si>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</si>
  <si>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</si>
  <si>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</si>
  <si>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</si>
  <si>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</si>
  <si>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</si>
  <si>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</si>
  <si>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</si>
  <si>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</si>
  <si>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</si>
  <si>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</si>
  <si>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</si>
  <si>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</si>
  <si>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</si>
  <si>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</si>
  <si>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</si>
  <si>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</si>
  <si>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</si>
  <si>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</si>
  <si>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</si>
  <si>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</si>
  <si>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</si>
  <si>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</si>
  <si>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</si>
  <si>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</si>
  <si>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</si>
  <si>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</si>
  <si>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</si>
  <si>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</si>
  <si>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</si>
  <si>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</si>
  <si>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</si>
  <si>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</si>
  <si>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</si>
  <si>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</si>
  <si>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</si>
  <si>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</si>
  <si>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</si>
  <si>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</si>
  <si>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</si>
  <si>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</si>
  <si>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</si>
  <si>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</si>
  <si>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</si>
  <si>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</si>
  <si>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</si>
  <si>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</si>
  <si>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</si>
  <si>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</si>
  <si>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</si>
  <si>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</si>
  <si>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</si>
  <si>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</si>
  <si>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</si>
  <si>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</si>
  <si>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</si>
  <si>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</si>
  <si>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</si>
  <si>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</si>
  <si>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</si>
  <si>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</si>
  <si>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</si>
  <si>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</si>
  <si>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</si>
  <si>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</si>
  <si>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</si>
  <si>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</si>
  <si>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</si>
  <si>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</si>
  <si>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</si>
  <si>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</si>
  <si>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</si>
  <si>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</si>
  <si>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</si>
  <si>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</si>
  <si>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</si>
  <si>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</si>
  <si>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</si>
  <si>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</si>
  <si>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</si>
  <si>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</si>
  <si>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</si>
  <si>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</si>
  <si>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</si>
  <si>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</si>
  <si>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</si>
  <si>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</si>
  <si>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</si>
  <si>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</si>
  <si>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</si>
  <si>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</si>
  <si>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</si>
  <si>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</si>
  <si>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</si>
  <si>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</si>
  <si>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</si>
  <si>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</si>
  <si>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</si>
  <si>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</si>
  <si>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</si>
  <si>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</si>
  <si>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</si>
  <si>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</si>
  <si>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</si>
  <si>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</si>
  <si>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</si>
  <si>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</si>
  <si>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</si>
  <si>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</si>
  <si>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</si>
  <si>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</si>
  <si>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</si>
  <si>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</si>
  <si>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</si>
  <si>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</si>
  <si>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</si>
  <si>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</si>
  <si>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</si>
  <si>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</si>
  <si>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</si>
  <si>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</si>
  <si>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</si>
  <si>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</si>
  <si>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</si>
  <si>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</si>
  <si>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</si>
  <si>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</si>
  <si>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</si>
  <si>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</si>
  <si>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</si>
  <si>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</si>
  <si>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</si>
  <si>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</si>
  <si>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</si>
  <si>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</si>
  <si>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</si>
  <si>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</si>
  <si>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</si>
  <si>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</si>
  <si>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</si>
  <si>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</si>
  <si>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</si>
  <si>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</si>
  <si>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</si>
  <si>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</si>
  <si>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</si>
  <si>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</si>
  <si>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</si>
  <si>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</si>
  <si>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</si>
  <si>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</si>
  <si>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</si>
  <si>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</si>
  <si>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</si>
  <si>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</si>
  <si>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</si>
  <si>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</si>
  <si>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</si>
  <si>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</si>
  <si>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</si>
  <si>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</si>
  <si>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</si>
  <si>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</si>
  <si>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</si>
  <si>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</si>
  <si>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</si>
  <si>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</si>
  <si>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</si>
  <si>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</si>
  <si>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</si>
  <si>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</si>
  <si>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</si>
  <si>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</si>
  <si>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</si>
  <si>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</si>
  <si>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</si>
  <si>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</si>
  <si>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</si>
  <si>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</si>
  <si>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</si>
  <si>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</si>
  <si>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</si>
  <si>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</si>
  <si>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</si>
  <si>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</si>
  <si>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</si>
  <si>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</si>
  <si>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</si>
  <si>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</si>
  <si>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</si>
  <si>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</si>
  <si>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</si>
  <si>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</si>
  <si>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</si>
  <si>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</si>
  <si>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</si>
  <si>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</si>
  <si>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</si>
  <si>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</si>
  <si>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</si>
  <si>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</si>
  <si>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</si>
  <si>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</si>
  <si>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</si>
  <si>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</si>
  <si>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</si>
  <si>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</si>
  <si>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</si>
  <si>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</si>
  <si>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</si>
  <si>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</si>
  <si>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</si>
  <si>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</si>
  <si>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</si>
  <si>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</si>
  <si>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</si>
  <si>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</si>
  <si>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</si>
  <si>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</si>
  <si>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</si>
  <si>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</si>
  <si>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</si>
  <si>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</si>
  <si>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</si>
  <si>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</si>
  <si>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</si>
  <si>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</si>
  <si>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</si>
  <si>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</si>
  <si>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</si>
  <si>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</si>
  <si>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</si>
  <si>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</si>
  <si>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</si>
  <si>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</si>
  <si>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</si>
  <si>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</si>
  <si>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</si>
  <si>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</si>
  <si>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</si>
  <si>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</si>
  <si>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</si>
  <si>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</si>
  <si>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</si>
  <si>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</si>
  <si>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</si>
  <si>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</si>
  <si>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</si>
  <si>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</si>
  <si>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</si>
  <si>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</si>
  <si>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</si>
  <si>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</si>
  <si>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</si>
  <si>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</si>
  <si>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</si>
  <si>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</si>
  <si>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</si>
  <si>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</si>
  <si>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</si>
  <si>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</si>
  <si>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</si>
  <si>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</si>
  <si>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</si>
  <si>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</si>
  <si>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</si>
  <si>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</si>
  <si>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</si>
  <si>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</si>
  <si>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</si>
  <si>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</si>
  <si>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</si>
  <si>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</si>
  <si>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</si>
  <si>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</si>
  <si>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</si>
  <si>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</si>
  <si>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</si>
  <si>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</si>
  <si>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</si>
  <si>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</si>
  <si>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</si>
  <si>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</si>
  <si>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</si>
  <si>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</si>
  <si>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</si>
  <si>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</si>
  <si>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</si>
  <si>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</si>
  <si>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</si>
  <si>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</si>
  <si>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</si>
  <si>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</si>
  <si>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</si>
  <si>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</si>
  <si>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</si>
  <si>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</si>
  <si>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</si>
  <si>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</si>
  <si>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</si>
  <si>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</si>
  <si>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</si>
  <si>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</si>
  <si>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</si>
  <si>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</si>
  <si>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</si>
  <si>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</si>
  <si>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</si>
  <si>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</si>
  <si>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</si>
  <si>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</si>
  <si>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</si>
  <si>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</si>
  <si>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</si>
  <si>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</si>
  <si>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</si>
  <si>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</si>
  <si>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</si>
  <si>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</si>
  <si>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</si>
  <si>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</si>
  <si>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</si>
  <si>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</si>
  <si>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</si>
  <si>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</si>
  <si>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</si>
  <si>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</si>
  <si>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</si>
  <si>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</si>
  <si>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</si>
  <si>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</si>
  <si>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</si>
  <si>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</si>
  <si>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</si>
  <si>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</si>
  <si>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</si>
  <si>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</si>
  <si>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</si>
  <si>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</si>
  <si>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</si>
  <si>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</si>
  <si>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</si>
  <si>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</si>
  <si>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</si>
  <si>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</si>
  <si>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</si>
  <si>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</si>
  <si>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</si>
  <si>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</si>
  <si>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</si>
  <si>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</si>
  <si>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</si>
  <si>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</si>
  <si>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</si>
  <si>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</si>
  <si>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</si>
  <si>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</si>
  <si>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</si>
  <si>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</si>
  <si>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</si>
  <si>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</si>
  <si>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</si>
  <si>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</si>
  <si>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</si>
  <si>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</si>
  <si>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</si>
  <si>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</si>
  <si>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</si>
  <si>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</si>
  <si>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OSNOVNA ŠKOLA BARTOLA KAŠIĆA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</si>
</sst>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3262455.8600000003</v>
      </c>
      <c r="D2" s="6">
        <f>'PR-RAS'!E6</f>
        <v>3405622.54</v>
      </c>
      <c r="E2" s="6">
        <v>0</v>
      </c>
      <c r="F2" s="6">
        <v>0</v>
      </c>
      <c r="G2" s="7">
        <f t="shared" ref="G2:G983" si="0">(B2/1000)*(C2*1+D2*2)</f>
        <v>10073.700940000002</v>
      </c>
      <c r="H2" s="7">
        <f t="shared" ref="H2:H1479"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2980218.18</v>
      </c>
      <c r="D46" s="1">
        <f>'PR-RAS'!E50</f>
        <v>3099093.86</v>
      </c>
      <c r="E46" s="1">
        <v>0</v>
      </c>
      <c r="F46" s="1">
        <v>0</v>
      </c>
      <c r="G46" s="2">
        <f t="shared" si="0"/>
        <v>413028.26549999998</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2842234.7</v>
      </c>
      <c r="D64" s="1">
        <f>'PR-RAS'!E68</f>
        <v>3004677.29</v>
      </c>
      <c r="E64" s="1">
        <v>0</v>
      </c>
      <c r="F64" s="1">
        <v>0</v>
      </c>
      <c r="G64" s="2">
        <f t="shared" si="0"/>
        <v>557650.12464000005</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2842234.7</v>
      </c>
      <c r="D65" s="1">
        <f>'PR-RAS'!E69</f>
        <v>3004677.29</v>
      </c>
      <c r="E65" s="1">
        <v>0</v>
      </c>
      <c r="F65" s="1">
        <v>0</v>
      </c>
      <c r="G65" s="2">
        <f t="shared" si="0"/>
        <v>566501.71392000013</v>
      </c>
      <c r="H65" s="2">
        <f t="shared" si="1"/>
        <v>0.58999999985098839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137983.48000000001</v>
      </c>
      <c r="D73" s="1">
        <f>'PR-RAS'!E77</f>
        <v>94416.57</v>
      </c>
      <c r="E73" s="1">
        <v>0</v>
      </c>
      <c r="F73" s="1">
        <v>0</v>
      </c>
      <c r="G73" s="2">
        <f t="shared" si="0"/>
        <v>23530.796639999997</v>
      </c>
      <c r="H73" s="2">
        <f t="shared" si="1"/>
        <v>0.91000000000349246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10930.17</v>
      </c>
      <c r="D74" s="1">
        <f>'PR-RAS'!E78</f>
        <v>0</v>
      </c>
      <c r="E74" s="1">
        <v>0</v>
      </c>
      <c r="F74" s="1">
        <v>0</v>
      </c>
      <c r="G74" s="2">
        <f t="shared" si="0"/>
        <v>797.90240999999992</v>
      </c>
      <c r="H74" s="2">
        <f t="shared" si="1"/>
        <v>0.17000000000007276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127053.31</v>
      </c>
      <c r="D76" s="1">
        <f>'PR-RAS'!E80</f>
        <v>94416.57</v>
      </c>
      <c r="E76" s="1">
        <v>0</v>
      </c>
      <c r="F76" s="1">
        <v>0</v>
      </c>
      <c r="G76" s="2">
        <f t="shared" si="0"/>
        <v>23691.483749999999</v>
      </c>
      <c r="H76" s="2">
        <f t="shared" si="1"/>
        <v>0.73999999999068677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19175</v>
      </c>
      <c r="D120" s="1">
        <f>'PR-RAS'!E124</f>
        <v>36398</v>
      </c>
      <c r="E120" s="1">
        <v>0</v>
      </c>
      <c r="F120" s="1">
        <v>0</v>
      </c>
      <c r="G120" s="2">
        <f t="shared" si="0"/>
        <v>10944.548999999999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19175</v>
      </c>
      <c r="D121" s="1">
        <f>'PR-RAS'!E125</f>
        <v>31733</v>
      </c>
      <c r="E121" s="1">
        <v>0</v>
      </c>
      <c r="F121" s="1">
        <v>0</v>
      </c>
      <c r="G121" s="2">
        <f t="shared" si="0"/>
        <v>9916.92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383</v>
      </c>
      <c r="E122" s="1">
        <v>0</v>
      </c>
      <c r="F122" s="1">
        <v>0</v>
      </c>
      <c r="G122" s="2">
        <f t="shared" si="0"/>
        <v>92.685999999999993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19175</v>
      </c>
      <c r="D123" s="1">
        <f>'PR-RAS'!E127</f>
        <v>31350</v>
      </c>
      <c r="E123" s="1">
        <v>0</v>
      </c>
      <c r="F123" s="1">
        <v>0</v>
      </c>
      <c r="G123" s="2">
        <f t="shared" si="0"/>
        <v>9988.75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4665</v>
      </c>
      <c r="E124" s="1">
        <v>0</v>
      </c>
      <c r="F124" s="1">
        <v>0</v>
      </c>
      <c r="G124" s="2">
        <f t="shared" si="0"/>
        <v>1147.5899999999999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4665</v>
      </c>
      <c r="E125" s="1">
        <v>0</v>
      </c>
      <c r="F125" s="1">
        <v>0</v>
      </c>
      <c r="G125" s="2">
        <f t="shared" si="0"/>
        <v>1156.92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263062.68</v>
      </c>
      <c r="D129" s="1">
        <f>'PR-RAS'!E133</f>
        <v>270130.68</v>
      </c>
      <c r="E129" s="1">
        <v>0</v>
      </c>
      <c r="F129" s="1">
        <v>0</v>
      </c>
      <c r="G129" s="2">
        <f t="shared" si="0"/>
        <v>102825.47712000001</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263062.68</v>
      </c>
      <c r="D130" s="1">
        <f>'PR-RAS'!E134</f>
        <v>270130.68</v>
      </c>
      <c r="E130" s="1">
        <v>0</v>
      </c>
      <c r="F130" s="1">
        <v>0</v>
      </c>
      <c r="G130" s="2">
        <f t="shared" si="0"/>
        <v>103628.80116</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263062.68</v>
      </c>
      <c r="D131" s="1">
        <f>'PR-RAS'!E135</f>
        <v>270130.68</v>
      </c>
      <c r="E131" s="1">
        <v>0</v>
      </c>
      <c r="F131" s="1">
        <v>0</v>
      </c>
      <c r="G131" s="2">
        <f t="shared" si="0"/>
        <v>104432.12520000001</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3253876.66</v>
      </c>
      <c r="D147" s="1">
        <f>'PR-RAS'!E151</f>
        <v>3573442.5300000003</v>
      </c>
      <c r="E147" s="1">
        <v>0</v>
      </c>
      <c r="F147" s="1">
        <v>0</v>
      </c>
      <c r="G147" s="2">
        <f t="shared" si="0"/>
        <v>1518511.2111200001</v>
      </c>
      <c r="H147" s="2">
        <f t="shared" si="1"/>
        <v>0.80999999959021807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2874779.2</v>
      </c>
      <c r="D148" s="1">
        <f>'PR-RAS'!E152</f>
        <v>2983454.5100000002</v>
      </c>
      <c r="E148" s="1">
        <v>0</v>
      </c>
      <c r="F148" s="1">
        <v>0</v>
      </c>
      <c r="G148" s="2">
        <f t="shared" si="0"/>
        <v>1299728.1683400001</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2386858.88</v>
      </c>
      <c r="D149" s="1">
        <f>'PR-RAS'!E153</f>
        <v>2469870.83</v>
      </c>
      <c r="E149" s="1">
        <v>0</v>
      </c>
      <c r="F149" s="1">
        <v>0</v>
      </c>
      <c r="G149" s="2">
        <f t="shared" si="0"/>
        <v>1084336.87992</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2357689.27</v>
      </c>
      <c r="D150" s="1">
        <f>'PR-RAS'!E154</f>
        <v>2418614.9700000002</v>
      </c>
      <c r="E150" s="1">
        <v>0</v>
      </c>
      <c r="F150" s="1">
        <v>0</v>
      </c>
      <c r="G150" s="2">
        <f t="shared" si="0"/>
        <v>1072042.9622900002</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18503.330000000002</v>
      </c>
      <c r="D152" s="1">
        <f>'PR-RAS'!E156</f>
        <v>43893.71</v>
      </c>
      <c r="E152" s="1">
        <v>0</v>
      </c>
      <c r="F152" s="1">
        <v>0</v>
      </c>
      <c r="G152" s="2">
        <f t="shared" si="0"/>
        <v>16049.903249999999</v>
      </c>
      <c r="H152" s="2">
        <f t="shared" si="1"/>
        <v>0.62000000000261934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10666.28</v>
      </c>
      <c r="D153" s="1">
        <f>'PR-RAS'!E157</f>
        <v>7362.15</v>
      </c>
      <c r="E153" s="1">
        <v>0</v>
      </c>
      <c r="F153" s="1">
        <v>0</v>
      </c>
      <c r="G153" s="2">
        <f t="shared" si="0"/>
        <v>3859.36816</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95679.91</v>
      </c>
      <c r="D154" s="1">
        <f>'PR-RAS'!E158</f>
        <v>104579.33</v>
      </c>
      <c r="E154" s="1">
        <v>0</v>
      </c>
      <c r="F154" s="1">
        <v>0</v>
      </c>
      <c r="G154" s="2">
        <f t="shared" si="0"/>
        <v>46640.301209999998</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392240.41</v>
      </c>
      <c r="D155" s="1">
        <f>'PR-RAS'!E159</f>
        <v>409004.35</v>
      </c>
      <c r="E155" s="1">
        <v>0</v>
      </c>
      <c r="F155" s="1">
        <v>0</v>
      </c>
      <c r="G155" s="2">
        <f t="shared" si="0"/>
        <v>186378.36293999999</v>
      </c>
      <c r="H155" s="2">
        <f t="shared" si="1"/>
        <v>0.75999999995110556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392240.41</v>
      </c>
      <c r="D157" s="1">
        <f>'PR-RAS'!E161</f>
        <v>408236.6</v>
      </c>
      <c r="E157" s="1">
        <v>0</v>
      </c>
      <c r="F157" s="1">
        <v>0</v>
      </c>
      <c r="G157" s="2">
        <f t="shared" si="0"/>
        <v>188559.32315999997</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767.75</v>
      </c>
      <c r="E158" s="1">
        <v>0</v>
      </c>
      <c r="F158" s="1">
        <v>0</v>
      </c>
      <c r="G158" s="2">
        <f t="shared" si="0"/>
        <v>241.0735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334600.46000000002</v>
      </c>
      <c r="D159" s="1">
        <f>'PR-RAS'!E163</f>
        <v>520778.7</v>
      </c>
      <c r="E159" s="1">
        <v>0</v>
      </c>
      <c r="F159" s="1">
        <v>0</v>
      </c>
      <c r="G159" s="2">
        <f t="shared" si="0"/>
        <v>217432.94188000003</v>
      </c>
      <c r="H159" s="2">
        <f t="shared" si="1"/>
        <v>0.76000000000931323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79129.279999999999</v>
      </c>
      <c r="D160" s="1">
        <f>'PR-RAS'!E164</f>
        <v>124395.42000000001</v>
      </c>
      <c r="E160" s="1">
        <v>0</v>
      </c>
      <c r="F160" s="1">
        <v>0</v>
      </c>
      <c r="G160" s="2">
        <f t="shared" si="0"/>
        <v>52139.299079999997</v>
      </c>
      <c r="H160" s="2">
        <f t="shared" si="1"/>
        <v>0.70000000001164153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9023.6</v>
      </c>
      <c r="D161" s="1">
        <f>'PR-RAS'!E165</f>
        <v>45798.96</v>
      </c>
      <c r="E161" s="1">
        <v>0</v>
      </c>
      <c r="F161" s="1">
        <v>0</v>
      </c>
      <c r="G161" s="2">
        <f t="shared" si="0"/>
        <v>16099.443200000002</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68035.679999999993</v>
      </c>
      <c r="D162" s="1">
        <f>'PR-RAS'!E166</f>
        <v>78196.460000000006</v>
      </c>
      <c r="E162" s="1">
        <v>0</v>
      </c>
      <c r="F162" s="1">
        <v>0</v>
      </c>
      <c r="G162" s="2">
        <f t="shared" si="0"/>
        <v>36133.0046</v>
      </c>
      <c r="H162" s="2">
        <f t="shared" si="1"/>
        <v>0.78000000001338776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2070</v>
      </c>
      <c r="D163" s="1">
        <f>'PR-RAS'!E167</f>
        <v>400</v>
      </c>
      <c r="E163" s="1">
        <v>0</v>
      </c>
      <c r="F163" s="1">
        <v>0</v>
      </c>
      <c r="G163" s="2">
        <f t="shared" si="0"/>
        <v>464.94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144323.13</v>
      </c>
      <c r="D165" s="1">
        <f>'PR-RAS'!E169</f>
        <v>181073.12</v>
      </c>
      <c r="E165" s="1">
        <v>0</v>
      </c>
      <c r="F165" s="1">
        <v>0</v>
      </c>
      <c r="G165" s="2">
        <f t="shared" si="0"/>
        <v>83060.976680000007</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39619.49</v>
      </c>
      <c r="D166" s="1">
        <f>'PR-RAS'!E170</f>
        <v>44874.37</v>
      </c>
      <c r="E166" s="1">
        <v>0</v>
      </c>
      <c r="F166" s="1">
        <v>0</v>
      </c>
      <c r="G166" s="2">
        <f t="shared" si="0"/>
        <v>21345.757950000003</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8747.07</v>
      </c>
      <c r="D167" s="1">
        <f>'PR-RAS'!E171</f>
        <v>14944.26</v>
      </c>
      <c r="E167" s="1">
        <v>0</v>
      </c>
      <c r="F167" s="1">
        <v>0</v>
      </c>
      <c r="G167" s="2">
        <f t="shared" si="0"/>
        <v>6413.5079399999995</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84943.71</v>
      </c>
      <c r="D168" s="1">
        <f>'PR-RAS'!E172</f>
        <v>104888.81</v>
      </c>
      <c r="E168" s="1">
        <v>0</v>
      </c>
      <c r="F168" s="1">
        <v>0</v>
      </c>
      <c r="G168" s="2">
        <f t="shared" si="0"/>
        <v>49218.462110000008</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8300.2199999999993</v>
      </c>
      <c r="D169" s="1">
        <f>'PR-RAS'!E173</f>
        <v>6558.35</v>
      </c>
      <c r="E169" s="1">
        <v>0</v>
      </c>
      <c r="F169" s="1">
        <v>0</v>
      </c>
      <c r="G169" s="2">
        <f t="shared" si="0"/>
        <v>3598.0425599999999</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2667.99</v>
      </c>
      <c r="D170" s="1">
        <f>'PR-RAS'!E174</f>
        <v>9121.4</v>
      </c>
      <c r="E170" s="1">
        <v>0</v>
      </c>
      <c r="F170" s="1">
        <v>0</v>
      </c>
      <c r="G170" s="2">
        <f t="shared" si="0"/>
        <v>3533.9235100000005</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44.65</v>
      </c>
      <c r="D172" s="1">
        <f>'PR-RAS'!E176</f>
        <v>685.93</v>
      </c>
      <c r="E172" s="1">
        <v>0</v>
      </c>
      <c r="F172" s="1">
        <v>0</v>
      </c>
      <c r="G172" s="2">
        <f t="shared" si="0"/>
        <v>242.22321000000002</v>
      </c>
      <c r="H172" s="2">
        <f t="shared" si="1"/>
        <v>0.42000000000005144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99034.17</v>
      </c>
      <c r="D173" s="1">
        <f>'PR-RAS'!E177</f>
        <v>113717.81</v>
      </c>
      <c r="E173" s="1">
        <v>0</v>
      </c>
      <c r="F173" s="1">
        <v>0</v>
      </c>
      <c r="G173" s="2">
        <f t="shared" si="0"/>
        <v>56152.803879999992</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12086.78</v>
      </c>
      <c r="D174" s="1">
        <f>'PR-RAS'!E178</f>
        <v>17487.62</v>
      </c>
      <c r="E174" s="1">
        <v>0</v>
      </c>
      <c r="F174" s="1">
        <v>0</v>
      </c>
      <c r="G174" s="2">
        <f t="shared" si="0"/>
        <v>8141.7294599999987</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4380</v>
      </c>
      <c r="D175" s="1">
        <f>'PR-RAS'!E179</f>
        <v>3888.21</v>
      </c>
      <c r="E175" s="1">
        <v>0</v>
      </c>
      <c r="F175" s="1">
        <v>0</v>
      </c>
      <c r="G175" s="2">
        <f t="shared" si="0"/>
        <v>2115.2170799999999</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2963.41</v>
      </c>
      <c r="D176" s="1">
        <f>'PR-RAS'!E180</f>
        <v>2943.98</v>
      </c>
      <c r="E176" s="1">
        <v>0</v>
      </c>
      <c r="F176" s="1">
        <v>0</v>
      </c>
      <c r="G176" s="2">
        <f t="shared" si="0"/>
        <v>1548.9897499999997</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33631.06</v>
      </c>
      <c r="D177" s="1">
        <f>'PR-RAS'!E181</f>
        <v>31516.68</v>
      </c>
      <c r="E177" s="1">
        <v>0</v>
      </c>
      <c r="F177" s="1">
        <v>0</v>
      </c>
      <c r="G177" s="2">
        <f t="shared" si="0"/>
        <v>17012.93792</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10000</v>
      </c>
      <c r="D179" s="1">
        <f>'PR-RAS'!E183</f>
        <v>8560</v>
      </c>
      <c r="E179" s="1">
        <v>0</v>
      </c>
      <c r="F179" s="1">
        <v>0</v>
      </c>
      <c r="G179" s="2">
        <f t="shared" si="0"/>
        <v>4827.3599999999997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17688.650000000001</v>
      </c>
      <c r="D180" s="1">
        <f>'PR-RAS'!E184</f>
        <v>21216.55</v>
      </c>
      <c r="E180" s="1">
        <v>0</v>
      </c>
      <c r="F180" s="1">
        <v>0</v>
      </c>
      <c r="G180" s="2">
        <f t="shared" si="0"/>
        <v>10761.793249999999</v>
      </c>
      <c r="H180" s="2">
        <f t="shared" si="1"/>
        <v>0.7999999999992724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15106.75</v>
      </c>
      <c r="D181" s="1">
        <f>'PR-RAS'!E185</f>
        <v>16439.75</v>
      </c>
      <c r="E181" s="1">
        <v>0</v>
      </c>
      <c r="F181" s="1">
        <v>0</v>
      </c>
      <c r="G181" s="2">
        <f t="shared" si="0"/>
        <v>8637.5249999999996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3177.52</v>
      </c>
      <c r="D182" s="1">
        <f>'PR-RAS'!E186</f>
        <v>11665.02</v>
      </c>
      <c r="E182" s="1">
        <v>0</v>
      </c>
      <c r="F182" s="1">
        <v>0</v>
      </c>
      <c r="G182" s="2">
        <f t="shared" si="0"/>
        <v>4797.8683600000004</v>
      </c>
      <c r="H182" s="2">
        <f t="shared" si="1"/>
        <v>0.50000000000045475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52316.28</v>
      </c>
      <c r="E183" s="1">
        <v>0</v>
      </c>
      <c r="F183" s="1">
        <v>0</v>
      </c>
      <c r="G183" s="2">
        <f t="shared" si="0"/>
        <v>19043.125919999999</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12113.88</v>
      </c>
      <c r="D184" s="1">
        <f>'PR-RAS'!E188</f>
        <v>49276.069999999992</v>
      </c>
      <c r="E184" s="1">
        <v>0</v>
      </c>
      <c r="F184" s="1">
        <v>0</v>
      </c>
      <c r="G184" s="2">
        <f t="shared" si="0"/>
        <v>20251.881659999999</v>
      </c>
      <c r="H184" s="2">
        <f t="shared" si="1"/>
        <v>0.18999999999323336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1930.73</v>
      </c>
      <c r="D187" s="1">
        <f>'PR-RAS'!E191</f>
        <v>9185.09</v>
      </c>
      <c r="E187" s="1">
        <v>0</v>
      </c>
      <c r="F187" s="1">
        <v>0</v>
      </c>
      <c r="G187" s="2">
        <f t="shared" si="0"/>
        <v>3775.9692599999998</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1650</v>
      </c>
      <c r="D188" s="1">
        <f>'PR-RAS'!E192</f>
        <v>1200</v>
      </c>
      <c r="E188" s="1">
        <v>0</v>
      </c>
      <c r="F188" s="1">
        <v>0</v>
      </c>
      <c r="G188" s="2">
        <f t="shared" si="0"/>
        <v>757.35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5062.5</v>
      </c>
      <c r="D189" s="1">
        <f>'PR-RAS'!E193</f>
        <v>6457.5</v>
      </c>
      <c r="E189" s="1">
        <v>0</v>
      </c>
      <c r="F189" s="1">
        <v>0</v>
      </c>
      <c r="G189" s="2">
        <f t="shared" si="0"/>
        <v>3379.77</v>
      </c>
      <c r="H189" s="2">
        <f t="shared" si="1"/>
        <v>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25312.5</v>
      </c>
      <c r="E190" s="1">
        <v>0</v>
      </c>
      <c r="F190" s="1">
        <v>0</v>
      </c>
      <c r="G190" s="2">
        <f t="shared" si="0"/>
        <v>9568.125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3470.65</v>
      </c>
      <c r="D191" s="1">
        <f>'PR-RAS'!E195</f>
        <v>7120.98</v>
      </c>
      <c r="E191" s="1">
        <v>0</v>
      </c>
      <c r="F191" s="1">
        <v>0</v>
      </c>
      <c r="G191" s="2">
        <f t="shared" si="0"/>
        <v>3365.3959</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1277</v>
      </c>
      <c r="D192" s="1">
        <f>'PR-RAS'!E196</f>
        <v>18164.32</v>
      </c>
      <c r="E192" s="1">
        <v>0</v>
      </c>
      <c r="F192" s="1">
        <v>0</v>
      </c>
      <c r="G192" s="2">
        <f t="shared" si="0"/>
        <v>7182.67724</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1277</v>
      </c>
      <c r="D206" s="1">
        <f>'PR-RAS'!E210</f>
        <v>18164.32</v>
      </c>
      <c r="E206" s="1">
        <v>0</v>
      </c>
      <c r="F206" s="1">
        <v>0</v>
      </c>
      <c r="G206" s="2">
        <f t="shared" si="0"/>
        <v>7709.1561999999994</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1277</v>
      </c>
      <c r="D207" s="1">
        <f>'PR-RAS'!E211</f>
        <v>1841.83</v>
      </c>
      <c r="E207" s="1">
        <v>0</v>
      </c>
      <c r="F207" s="1">
        <v>0</v>
      </c>
      <c r="G207" s="2">
        <f t="shared" si="0"/>
        <v>1021.8959599999999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16322.49</v>
      </c>
      <c r="E209" s="1">
        <v>0</v>
      </c>
      <c r="F209" s="1">
        <v>0</v>
      </c>
      <c r="G209" s="2">
        <f t="shared" si="0"/>
        <v>6790.1558399999994</v>
      </c>
      <c r="H209" s="2">
        <f t="shared" si="1"/>
        <v>0.48999999999978172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43220</v>
      </c>
      <c r="D248" s="1">
        <f>'PR-RAS'!E252</f>
        <v>51045</v>
      </c>
      <c r="E248" s="1">
        <v>0</v>
      </c>
      <c r="F248" s="1">
        <v>0</v>
      </c>
      <c r="G248" s="2">
        <f t="shared" si="0"/>
        <v>35891.57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43220</v>
      </c>
      <c r="D255" s="1">
        <f>'PR-RAS'!E259</f>
        <v>51045</v>
      </c>
      <c r="E255" s="1">
        <v>0</v>
      </c>
      <c r="F255" s="1">
        <v>0</v>
      </c>
      <c r="G255" s="2">
        <f t="shared" si="0"/>
        <v>36908.74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43220</v>
      </c>
      <c r="D257" s="1">
        <f>'PR-RAS'!E261</f>
        <v>51045</v>
      </c>
      <c r="E257" s="1">
        <v>0</v>
      </c>
      <c r="F257" s="1">
        <v>0</v>
      </c>
      <c r="G257" s="2">
        <f t="shared" si="0"/>
        <v>37199.360000000001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3253876.66</v>
      </c>
      <c r="D285" s="1">
        <f>'PR-RAS'!E289</f>
        <v>3573442.5300000003</v>
      </c>
      <c r="E285" s="1">
        <v>0</v>
      </c>
      <c r="F285" s="1">
        <v>0</v>
      </c>
      <c r="G285" s="2">
        <f t="shared" si="0"/>
        <v>2953816.3284800001</v>
      </c>
      <c r="H285" s="2">
        <f t="shared" si="1"/>
        <v>0.80999999959021807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8579.2000000001863</v>
      </c>
      <c r="D286" s="1">
        <f>'PR-RAS'!E290</f>
        <v>0</v>
      </c>
      <c r="E286" s="1">
        <v>0</v>
      </c>
      <c r="F286" s="1">
        <v>0</v>
      </c>
      <c r="G286" s="2">
        <f t="shared" si="0"/>
        <v>2445.0720000000529</v>
      </c>
      <c r="H286" s="2">
        <f t="shared" si="1"/>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167819.99000000022</v>
      </c>
      <c r="E287" s="1">
        <v>0</v>
      </c>
      <c r="F287" s="1">
        <v>0</v>
      </c>
      <c r="G287" s="2">
        <f t="shared" si="0"/>
        <v>95993.034280000124</v>
      </c>
      <c r="H287" s="2">
        <f t="shared" si="1"/>
        <v>9.9999997764825821E-3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586391.47</v>
      </c>
      <c r="D288" s="1">
        <f>'PR-RAS'!E292</f>
        <v>487002.59</v>
      </c>
      <c r="E288" s="1">
        <v>0</v>
      </c>
      <c r="F288" s="1">
        <v>0</v>
      </c>
      <c r="G288" s="2">
        <f t="shared" si="0"/>
        <v>447833.83854999993</v>
      </c>
      <c r="H288" s="2">
        <f t="shared" si="1"/>
        <v>0.87999999994644895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2750</v>
      </c>
      <c r="D290" s="1">
        <f>'PR-RAS'!E294</f>
        <v>1050</v>
      </c>
      <c r="E290" s="1">
        <v>0</v>
      </c>
      <c r="F290" s="1">
        <v>0</v>
      </c>
      <c r="G290" s="2">
        <f t="shared" si="0"/>
        <v>1401.6499999999999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2750</v>
      </c>
      <c r="D291" s="1">
        <f>'PR-RAS'!E295</f>
        <v>1050</v>
      </c>
      <c r="E291" s="1">
        <v>0</v>
      </c>
      <c r="F291" s="1">
        <v>0</v>
      </c>
      <c r="G291" s="2">
        <f t="shared" si="0"/>
        <v>1406.5</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319.2</v>
      </c>
      <c r="D345" s="1">
        <f>'PR-RAS'!E350</f>
        <v>19963.04</v>
      </c>
      <c r="E345" s="1">
        <v>0</v>
      </c>
      <c r="F345" s="1">
        <v>0</v>
      </c>
      <c r="G345" s="2">
        <f t="shared" si="0"/>
        <v>13844.376319999999</v>
      </c>
      <c r="H345" s="2">
        <f t="shared" si="1"/>
        <v>0.24000000000086175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319.2</v>
      </c>
      <c r="D358" s="1">
        <f>'PR-RAS'!E363</f>
        <v>19963.04</v>
      </c>
      <c r="E358" s="1">
        <v>0</v>
      </c>
      <c r="F358" s="1">
        <v>0</v>
      </c>
      <c r="G358" s="2">
        <f t="shared" si="0"/>
        <v>14367.56496</v>
      </c>
      <c r="H358" s="2">
        <f t="shared" si="1"/>
        <v>0.24000000000086175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19963.04</v>
      </c>
      <c r="E364" s="1">
        <v>0</v>
      </c>
      <c r="F364" s="1">
        <v>0</v>
      </c>
      <c r="G364" s="2">
        <f t="shared" si="0"/>
        <v>14493.16704</v>
      </c>
      <c r="H364" s="2">
        <f t="shared" si="1"/>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16446.5</v>
      </c>
      <c r="E365" s="1">
        <v>0</v>
      </c>
      <c r="F365" s="1">
        <v>0</v>
      </c>
      <c r="G365" s="2">
        <f t="shared" si="0"/>
        <v>11973.052</v>
      </c>
      <c r="H365" s="2">
        <f t="shared" si="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3516.54</v>
      </c>
      <c r="E366" s="1">
        <v>0</v>
      </c>
      <c r="F366" s="1">
        <v>0</v>
      </c>
      <c r="G366" s="2">
        <f t="shared" si="0"/>
        <v>2567.0742</v>
      </c>
      <c r="H366" s="2">
        <f t="shared" si="1"/>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319.2</v>
      </c>
      <c r="D378" s="1">
        <f>'PR-RAS'!E383</f>
        <v>0</v>
      </c>
      <c r="E378" s="1">
        <v>0</v>
      </c>
      <c r="F378" s="1">
        <v>0</v>
      </c>
      <c r="G378" s="2">
        <f t="shared" si="0"/>
        <v>120.33839999999999</v>
      </c>
      <c r="H378" s="2">
        <f t="shared" si="1"/>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319.2</v>
      </c>
      <c r="D379" s="1">
        <f>'PR-RAS'!E384</f>
        <v>0</v>
      </c>
      <c r="E379" s="1">
        <v>0</v>
      </c>
      <c r="F379" s="1">
        <v>0</v>
      </c>
      <c r="G379" s="2">
        <f t="shared" si="0"/>
        <v>120.6576</v>
      </c>
      <c r="H379" s="2">
        <f t="shared" si="1"/>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319.2</v>
      </c>
      <c r="D403" s="1">
        <f>'PR-RAS'!E408</f>
        <v>19963.04</v>
      </c>
      <c r="E403" s="1">
        <v>0</v>
      </c>
      <c r="F403" s="1">
        <v>0</v>
      </c>
      <c r="G403" s="2">
        <f t="shared" si="0"/>
        <v>16178.602560000001</v>
      </c>
      <c r="H403" s="2">
        <f t="shared" si="1"/>
        <v>0.24000000000086175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3262455.8600000003</v>
      </c>
      <c r="D407" s="1">
        <f>'PR-RAS'!E412</f>
        <v>3405622.54</v>
      </c>
      <c r="E407" s="1">
        <v>0</v>
      </c>
      <c r="F407" s="1">
        <v>0</v>
      </c>
      <c r="G407" s="2">
        <f t="shared" si="0"/>
        <v>4089922.5816400009</v>
      </c>
      <c r="H407" s="2">
        <f t="shared" si="1"/>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3254195.8600000003</v>
      </c>
      <c r="D408" s="1">
        <f>'PR-RAS'!E413</f>
        <v>3593405.5700000003</v>
      </c>
      <c r="E408" s="1">
        <v>0</v>
      </c>
      <c r="F408" s="1">
        <v>0</v>
      </c>
      <c r="G408" s="2">
        <f t="shared" si="0"/>
        <v>4249489.8489999995</v>
      </c>
      <c r="H408" s="2">
        <f t="shared" si="1"/>
        <v>0.56999999936670065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8260</v>
      </c>
      <c r="D409" s="1">
        <f>'PR-RAS'!E414</f>
        <v>0</v>
      </c>
      <c r="E409" s="1">
        <v>0</v>
      </c>
      <c r="F409" s="1">
        <v>0</v>
      </c>
      <c r="G409" s="2">
        <f t="shared" si="0"/>
        <v>3370.08</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187783.03000000026</v>
      </c>
      <c r="E410" s="1">
        <v>0</v>
      </c>
      <c r="F410" s="1">
        <v>0</v>
      </c>
      <c r="G410" s="2">
        <f t="shared" si="0"/>
        <v>153606.51854000019</v>
      </c>
      <c r="H410" s="2">
        <f t="shared" si="1"/>
        <v>3.0000000260770321E-2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586391.47</v>
      </c>
      <c r="D411" s="1">
        <f>'PR-RAS'!E416</f>
        <v>487002.59</v>
      </c>
      <c r="E411" s="1">
        <v>0</v>
      </c>
      <c r="F411" s="1">
        <v>0</v>
      </c>
      <c r="G411" s="2">
        <f t="shared" si="0"/>
        <v>639762.6264999999</v>
      </c>
      <c r="H411" s="2">
        <f t="shared" si="1"/>
        <v>0.87999999994644895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2750</v>
      </c>
      <c r="D413" s="1">
        <f>'PR-RAS'!E418</f>
        <v>1050</v>
      </c>
      <c r="E413" s="1">
        <v>0</v>
      </c>
      <c r="F413" s="1">
        <v>0</v>
      </c>
      <c r="G413" s="2">
        <f t="shared" si="0"/>
        <v>1998.1999999999998</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3262455.8600000003</v>
      </c>
      <c r="D633" s="1">
        <f>'PR-RAS'!E639</f>
        <v>3405622.54</v>
      </c>
      <c r="E633" s="1">
        <v>0</v>
      </c>
      <c r="F633" s="1">
        <v>0</v>
      </c>
      <c r="G633" s="2">
        <f t="shared" si="0"/>
        <v>6366578.9940800006</v>
      </c>
      <c r="H633" s="2">
        <f t="shared" si="1"/>
        <v>0.59999999962747097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3254195.8600000003</v>
      </c>
      <c r="D634" s="1">
        <f>'PR-RAS'!E640</f>
        <v>3593405.5700000003</v>
      </c>
      <c r="E634" s="1">
        <v>0</v>
      </c>
      <c r="F634" s="1">
        <v>0</v>
      </c>
      <c r="G634" s="2">
        <f t="shared" si="0"/>
        <v>6609157.4309999999</v>
      </c>
      <c r="H634" s="2">
        <f t="shared" si="1"/>
        <v>0.56999999936670065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8260</v>
      </c>
      <c r="D635" s="1">
        <f>'PR-RAS'!E641</f>
        <v>0</v>
      </c>
      <c r="E635" s="1">
        <v>0</v>
      </c>
      <c r="F635" s="1">
        <v>0</v>
      </c>
      <c r="G635" s="2">
        <f t="shared" si="0"/>
        <v>5236.84</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187783.03000000026</v>
      </c>
      <c r="E636" s="1">
        <v>0</v>
      </c>
      <c r="F636" s="1">
        <v>0</v>
      </c>
      <c r="G636" s="2">
        <f t="shared" si="0"/>
        <v>238484.44810000033</v>
      </c>
      <c r="H636" s="2">
        <f t="shared" si="1"/>
        <v>3.0000000260770321E-2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586391.47</v>
      </c>
      <c r="D637" s="1">
        <f>'PR-RAS'!E643</f>
        <v>487002.59</v>
      </c>
      <c r="E637" s="1">
        <v>0</v>
      </c>
      <c r="F637" s="1">
        <v>0</v>
      </c>
      <c r="G637" s="2">
        <f t="shared" si="0"/>
        <v>992412.26939999999</v>
      </c>
      <c r="H637" s="2">
        <f t="shared" si="1"/>
        <v>0.87999999994644895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594651.47</v>
      </c>
      <c r="D639" s="1">
        <f>'PR-RAS'!E645</f>
        <v>299219.55999999976</v>
      </c>
      <c r="E639" s="1">
        <v>0</v>
      </c>
      <c r="F639" s="1">
        <v>0</v>
      </c>
      <c r="G639" s="2">
        <f t="shared" si="0"/>
        <v>761191.79641999968</v>
      </c>
      <c r="H639" s="2">
        <f t="shared" si="1"/>
        <v>0.91000000020721927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464745.34</v>
      </c>
      <c r="D641" s="1">
        <f>'PR-RAS'!E647</f>
        <v>500308.43</v>
      </c>
      <c r="E641" s="1">
        <v>0</v>
      </c>
      <c r="F641" s="1">
        <v>0</v>
      </c>
      <c r="G641" s="2">
        <f t="shared" si="0"/>
        <v>937831.80799999996</v>
      </c>
      <c r="H641" s="2">
        <f t="shared" si="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691901.28</v>
      </c>
      <c r="D642" s="1">
        <f>'PR-RAS'!E649</f>
        <v>556826.25</v>
      </c>
      <c r="E642" s="1">
        <v>0</v>
      </c>
      <c r="F642" s="1">
        <v>0</v>
      </c>
      <c r="G642" s="2">
        <f t="shared" si="0"/>
        <v>1157359.9729800001</v>
      </c>
      <c r="H642" s="2">
        <f t="shared" si="1"/>
        <v>0.53000000002793968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412810.66</v>
      </c>
      <c r="D643" s="1">
        <f>'PR-RAS'!E650</f>
        <v>447114.17</v>
      </c>
      <c r="E643" s="1">
        <v>0</v>
      </c>
      <c r="F643" s="1">
        <v>0</v>
      </c>
      <c r="G643" s="2">
        <f t="shared" si="0"/>
        <v>839119.03800000006</v>
      </c>
      <c r="H643" s="2">
        <f t="shared" si="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480994.35</v>
      </c>
      <c r="D644" s="1">
        <f>'PR-RAS'!E651</f>
        <v>708392.71</v>
      </c>
      <c r="E644" s="1">
        <v>0</v>
      </c>
      <c r="F644" s="1">
        <v>0</v>
      </c>
      <c r="G644" s="2">
        <f t="shared" si="0"/>
        <v>1220272.3921100001</v>
      </c>
      <c r="H644" s="2">
        <f t="shared" si="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623717.59</v>
      </c>
      <c r="D645" s="1">
        <f>'PR-RAS'!E652</f>
        <v>295547.70999999996</v>
      </c>
      <c r="E645" s="1">
        <v>0</v>
      </c>
      <c r="F645" s="1">
        <v>0</v>
      </c>
      <c r="G645" s="2">
        <f t="shared" si="0"/>
        <v>782339.57843999984</v>
      </c>
      <c r="H645" s="2">
        <f t="shared" si="1"/>
        <v>0.70000000006984919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0"/>
        <v>91.731999999999999</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44</v>
      </c>
      <c r="E649" s="1">
        <v>0</v>
      </c>
      <c r="F649" s="1">
        <v>0</v>
      </c>
      <c r="G649" s="2">
        <f t="shared" si="0"/>
        <v>82.944000000000003</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2839957.1</v>
      </c>
      <c r="D668" s="1">
        <f>'PR-RAS'!E675</f>
        <v>3004677.29</v>
      </c>
      <c r="E668" s="1">
        <v>0</v>
      </c>
      <c r="F668" s="1">
        <v>0</v>
      </c>
      <c r="G668" s="2">
        <f t="shared" si="0"/>
        <v>5902490.8905600002</v>
      </c>
      <c r="H668" s="2">
        <f t="shared" si="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2277.6</v>
      </c>
      <c r="D669" s="1">
        <f>'PR-RAS'!E676</f>
        <v>0</v>
      </c>
      <c r="E669" s="1">
        <v>0</v>
      </c>
      <c r="F669" s="1">
        <v>0</v>
      </c>
      <c r="G669" s="2">
        <f t="shared" si="0"/>
        <v>1521.4367999999999</v>
      </c>
      <c r="H669" s="2">
        <f t="shared" si="1"/>
        <v>0.40000000000009095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14717.22</v>
      </c>
      <c r="D710" s="1">
        <f>'PR-RAS'!E717</f>
        <v>18097.740000000002</v>
      </c>
      <c r="E710" s="1">
        <v>0</v>
      </c>
      <c r="F710" s="1">
        <v>0</v>
      </c>
      <c r="G710" s="2">
        <f t="shared" si="0"/>
        <v>36097.104299999999</v>
      </c>
      <c r="H710" s="2">
        <f t="shared" si="1"/>
        <v>0.47999999999774445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68035.679999999993</v>
      </c>
      <c r="D711" s="1">
        <f>'PR-RAS'!E718</f>
        <v>78196.460000000006</v>
      </c>
      <c r="E711" s="1">
        <v>0</v>
      </c>
      <c r="F711" s="1">
        <v>0</v>
      </c>
      <c r="G711" s="2">
        <f t="shared" si="0"/>
        <v>159344.30599999998</v>
      </c>
      <c r="H711" s="2">
        <f t="shared" si="1"/>
        <v>0.78000000001338776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0</v>
      </c>
      <c r="E713" s="1">
        <v>0</v>
      </c>
      <c r="F713" s="1">
        <v>0</v>
      </c>
      <c r="G713" s="2">
        <f t="shared" si="0"/>
        <v>7120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13469.9</v>
      </c>
      <c r="D715" s="1">
        <f>'PR-RAS'!E722</f>
        <v>16997.8</v>
      </c>
      <c r="E715" s="1">
        <v>0</v>
      </c>
      <c r="F715" s="1">
        <v>0</v>
      </c>
      <c r="G715" s="2">
        <f t="shared" si="0"/>
        <v>33890.366999999998</v>
      </c>
      <c r="H715" s="2">
        <f t="shared" si="1"/>
        <v>0.30000000000109139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43220</v>
      </c>
      <c r="D820" s="1">
        <f>'PR-RAS'!E827</f>
        <v>51045</v>
      </c>
      <c r="E820" s="1">
        <v>0</v>
      </c>
      <c r="F820" s="1">
        <v>0</v>
      </c>
      <c r="G820" s="2">
        <f t="shared" si="0"/>
        <v>119008.89</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616595.85</v>
      </c>
      <c r="D1480" s="6"/>
      <c r="E1480" s="6">
        <v>0</v>
      </c>
      <c r="F1480" s="6">
        <v>0</v>
      </c>
      <c r="G1480" s="7">
        <f t="shared" ref="G1480:G1580" si="25">B1480/1000*C1480</f>
        <v>616.59585000000004</v>
      </c>
      <c r="H1480" s="7">
        <f t="shared" ref="H1480:H1580" si="26">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3620806.8800000004</v>
      </c>
      <c r="D1481" s="1">
        <v>0</v>
      </c>
      <c r="E1481" s="1">
        <v>0</v>
      </c>
      <c r="F1481" s="1">
        <v>0</v>
      </c>
      <c r="G1481" s="2">
        <f t="shared" si="25"/>
        <v>7241.6137600000011</v>
      </c>
      <c r="H1481" s="2">
        <f t="shared" si="26"/>
        <v>0.11999999964609742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3600843.8400000003</v>
      </c>
      <c r="D1483" s="1">
        <v>0</v>
      </c>
      <c r="E1483" s="1">
        <v>0</v>
      </c>
      <c r="F1483" s="1">
        <v>0</v>
      </c>
      <c r="G1483" s="2">
        <f t="shared" si="25"/>
        <v>14403.375360000002</v>
      </c>
      <c r="H1483" s="2">
        <f t="shared" si="26"/>
        <v>0.15999999968335032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3030246.08</v>
      </c>
      <c r="D1484" s="1">
        <v>0</v>
      </c>
      <c r="E1484" s="1">
        <v>0</v>
      </c>
      <c r="F1484" s="1">
        <v>0</v>
      </c>
      <c r="G1484" s="2">
        <f t="shared" si="25"/>
        <v>15151.2304</v>
      </c>
      <c r="H1484" s="2">
        <f t="shared" si="26"/>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475735.24</v>
      </c>
      <c r="D1485" s="1">
        <v>0</v>
      </c>
      <c r="E1485" s="1">
        <v>0</v>
      </c>
      <c r="F1485" s="1">
        <v>0</v>
      </c>
      <c r="G1485" s="2">
        <f t="shared" si="25"/>
        <v>2854.4114399999999</v>
      </c>
      <c r="H1485" s="2">
        <f t="shared" si="26"/>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18144.97</v>
      </c>
      <c r="D1486" s="1">
        <v>0</v>
      </c>
      <c r="E1486" s="1">
        <v>0</v>
      </c>
      <c r="F1486" s="1">
        <v>0</v>
      </c>
      <c r="G1486" s="2">
        <f t="shared" si="25"/>
        <v>127.01479</v>
      </c>
      <c r="H1486" s="2">
        <f t="shared" si="26"/>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51045</v>
      </c>
      <c r="D1489" s="1">
        <v>0</v>
      </c>
      <c r="E1489" s="1">
        <v>0</v>
      </c>
      <c r="F1489" s="1">
        <v>0</v>
      </c>
      <c r="G1489" s="2">
        <f t="shared" si="25"/>
        <v>510.45</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25672.55</v>
      </c>
      <c r="D1491" s="1">
        <v>0</v>
      </c>
      <c r="E1491" s="1">
        <v>0</v>
      </c>
      <c r="F1491" s="1">
        <v>0</v>
      </c>
      <c r="G1491" s="2">
        <f t="shared" si="25"/>
        <v>308.07060000000001</v>
      </c>
      <c r="H1491" s="2">
        <f t="shared" si="26"/>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19963.04</v>
      </c>
      <c r="D1492" s="1">
        <v>0</v>
      </c>
      <c r="E1492" s="1">
        <v>0</v>
      </c>
      <c r="F1492" s="1">
        <v>0</v>
      </c>
      <c r="G1492" s="2">
        <f t="shared" si="25"/>
        <v>259.51952</v>
      </c>
      <c r="H1492" s="2">
        <f t="shared" si="26"/>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3611278.39</v>
      </c>
      <c r="D1499" s="1">
        <v>0</v>
      </c>
      <c r="E1499" s="1">
        <v>0</v>
      </c>
      <c r="F1499" s="1">
        <v>0</v>
      </c>
      <c r="G1499" s="2">
        <f t="shared" si="25"/>
        <v>72225.567800000004</v>
      </c>
      <c r="H1499" s="2">
        <f t="shared" si="26"/>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3591315.35</v>
      </c>
      <c r="D1501" s="1">
        <v>0</v>
      </c>
      <c r="E1501" s="1">
        <v>0</v>
      </c>
      <c r="F1501" s="1">
        <v>0</v>
      </c>
      <c r="G1501" s="2">
        <f t="shared" si="25"/>
        <v>79008.937699999995</v>
      </c>
      <c r="H1501" s="2">
        <f t="shared" si="26"/>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3015217.06</v>
      </c>
      <c r="D1502" s="1">
        <v>0</v>
      </c>
      <c r="E1502" s="1">
        <v>0</v>
      </c>
      <c r="F1502" s="1">
        <v>0</v>
      </c>
      <c r="G1502" s="2">
        <f t="shared" si="25"/>
        <v>69349.992379999996</v>
      </c>
      <c r="H1502" s="2">
        <f t="shared" si="26"/>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503016.69</v>
      </c>
      <c r="D1503" s="1">
        <v>0</v>
      </c>
      <c r="E1503" s="1">
        <v>0</v>
      </c>
      <c r="F1503" s="1">
        <v>0</v>
      </c>
      <c r="G1503" s="2">
        <f t="shared" si="25"/>
        <v>12072.40056</v>
      </c>
      <c r="H1503" s="2">
        <f t="shared" si="26"/>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18034.87</v>
      </c>
      <c r="D1504" s="1">
        <v>0</v>
      </c>
      <c r="E1504" s="1">
        <v>0</v>
      </c>
      <c r="F1504" s="1">
        <v>0</v>
      </c>
      <c r="G1504" s="2">
        <f t="shared" si="25"/>
        <v>450.87175000000002</v>
      </c>
      <c r="H1504" s="2">
        <f t="shared" si="26"/>
        <v>0.13000000000101863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52550</v>
      </c>
      <c r="D1507" s="1">
        <v>0</v>
      </c>
      <c r="E1507" s="1">
        <v>0</v>
      </c>
      <c r="F1507" s="1">
        <v>0</v>
      </c>
      <c r="G1507" s="2">
        <f t="shared" si="25"/>
        <v>1471.4</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2496.73</v>
      </c>
      <c r="D1509" s="1">
        <v>0</v>
      </c>
      <c r="E1509" s="1">
        <v>0</v>
      </c>
      <c r="F1509" s="1">
        <v>0</v>
      </c>
      <c r="G1509" s="2">
        <f t="shared" si="25"/>
        <v>74.901899999999998</v>
      </c>
      <c r="H1509" s="2">
        <f t="shared" si="26"/>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19963.04</v>
      </c>
      <c r="D1510" s="1">
        <v>0</v>
      </c>
      <c r="E1510" s="1">
        <v>0</v>
      </c>
      <c r="F1510" s="1">
        <v>0</v>
      </c>
      <c r="G1510" s="2">
        <f t="shared" si="25"/>
        <v>618.85424</v>
      </c>
      <c r="H1510" s="2">
        <f t="shared" si="26"/>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626124.34000000032</v>
      </c>
      <c r="D1517" s="1">
        <v>0</v>
      </c>
      <c r="E1517" s="1">
        <v>0</v>
      </c>
      <c r="F1517" s="1">
        <v>0</v>
      </c>
      <c r="G1517" s="2">
        <f t="shared" si="25"/>
        <v>23792.724920000011</v>
      </c>
      <c r="H1517" s="2">
        <f t="shared" si="26"/>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626124.34</v>
      </c>
      <c r="D1576" s="1">
        <v>0</v>
      </c>
      <c r="E1576" s="1">
        <v>0</v>
      </c>
      <c r="F1576" s="1">
        <v>0</v>
      </c>
      <c r="G1576" s="2">
        <f t="shared" si="25"/>
        <v>60734.060980000002</v>
      </c>
      <c r="H1576" s="2">
        <f t="shared" si="26"/>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104294.8</v>
      </c>
      <c r="D1577" s="1">
        <v>0</v>
      </c>
      <c r="E1577" s="1">
        <v>0</v>
      </c>
      <c r="F1577" s="1">
        <v>0</v>
      </c>
      <c r="G1577" s="2">
        <f t="shared" si="25"/>
        <v>10220.8904</v>
      </c>
      <c r="H1577" s="2">
        <f t="shared" si="26"/>
        <v>0.19999999999708962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521829.54</v>
      </c>
      <c r="D1578" s="1">
        <v>0</v>
      </c>
      <c r="E1578" s="1">
        <v>0</v>
      </c>
      <c r="F1578" s="1">
        <v>0</v>
      </c>
      <c r="G1578" s="2">
        <f t="shared" si="25"/>
        <v>51661.124459999999</v>
      </c>
      <c r="H1578" s="2">
        <f t="shared" si="26"/>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10039</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t="s">
        <v>34</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3262455.8600000003</v>
      </c>
      <c r="I16" s="206">
        <f>'PR-RAS'!E6</f>
        <v>3405622.54</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3253876.66</v>
      </c>
      <c r="I17" s="206">
        <f>'PR-RAS'!E151</f>
        <v>3573442.5300000003</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594651.47</v>
      </c>
      <c r="I18" s="206">
        <f>'PR-RAS'!E645</f>
        <v>299219.55999999976</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616595.85</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45</v>
      </c>
      <c r="I34" s="211">
        <f>OBVEZE!D42</f>
        <v>626124.34000000032</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45</v>
      </c>
      <c r="I36" s="215">
        <f>OBVEZE!D101</f>
        <v>626124.34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56" sqref="E65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3262455.8600000003</v>
      </c>
      <c r="E6" s="56">
        <f>E7+E44+E50+E82+E106+E124+E133+E139</f>
        <v>3405622.54</v>
      </c>
      <c r="F6" s="57">
        <f t="shared" ref="F6:F131" si="0">IF(D6&lt;&gt;0,IF(E6/D6&gt;=100,"&gt;&gt;100",E6/D6*100),"-")</f>
        <v>104.38831009961925</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2980218.18</v>
      </c>
      <c r="E50" s="60">
        <f>E51+E54+E59+E62+E65+E68+E71+E74+E77</f>
        <v>3099093.86</v>
      </c>
      <c r="F50" s="57">
        <f t="shared" si="0"/>
        <v>103.9888247376573</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2842234.7</v>
      </c>
      <c r="E68" s="56">
        <f t="shared" si="15"/>
        <v>3004677.29</v>
      </c>
      <c r="F68" s="57">
        <f t="shared" si="0"/>
        <v>105.71531232097054</v>
      </c>
    </row>
    <row r="69" spans="1:6" ht="12.75" customHeight="1" x14ac:dyDescent="0.2">
      <c r="A69" s="54" t="s">
        <v>180</v>
      </c>
      <c r="B69" s="88" t="s">
        <v>181</v>
      </c>
      <c r="C69" s="55" t="s">
        <v>180</v>
      </c>
      <c r="D69" s="284">
        <v>2842234.7</v>
      </c>
      <c r="E69" s="284">
        <v>3004677.29</v>
      </c>
      <c r="F69" s="57">
        <f t="shared" si="0"/>
        <v>105.71531232097054</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137983.48000000001</v>
      </c>
      <c r="E77" s="56">
        <f t="shared" si="18"/>
        <v>94416.57</v>
      </c>
      <c r="F77" s="57">
        <f t="shared" si="0"/>
        <v>68.425995633680202</v>
      </c>
    </row>
    <row r="78" spans="1:6" ht="12.75" customHeight="1" x14ac:dyDescent="0.2">
      <c r="A78" s="54">
        <v>6391</v>
      </c>
      <c r="B78" s="88" t="s">
        <v>198</v>
      </c>
      <c r="C78" s="55" t="s">
        <v>199</v>
      </c>
      <c r="D78" s="284">
        <v>10930.17</v>
      </c>
      <c r="E78" s="284"/>
      <c r="F78" s="57">
        <f t="shared" si="0"/>
        <v>0</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v>127053.31</v>
      </c>
      <c r="E80" s="284">
        <v>94416.57</v>
      </c>
      <c r="F80" s="57">
        <f t="shared" si="0"/>
        <v>74.312562183543278</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0</v>
      </c>
      <c r="E82" s="56">
        <f t="shared" si="19"/>
        <v>0</v>
      </c>
      <c r="F82" s="57" t="str">
        <f t="shared" si="0"/>
        <v>-</v>
      </c>
    </row>
    <row r="83" spans="1:6" ht="12.75" customHeight="1" x14ac:dyDescent="0.2">
      <c r="A83" s="54">
        <v>641</v>
      </c>
      <c r="B83" s="88" t="s">
        <v>208</v>
      </c>
      <c r="C83" s="55" t="s">
        <v>209</v>
      </c>
      <c r="D83" s="56">
        <f t="shared" ref="D83:E83" si="20">SUM(D84:D90)</f>
        <v>0</v>
      </c>
      <c r="E83" s="56">
        <f t="shared" si="20"/>
        <v>0</v>
      </c>
      <c r="F83" s="57" t="str">
        <f t="shared" si="0"/>
        <v>-</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c r="E85" s="284"/>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0</v>
      </c>
      <c r="E106" s="56">
        <f t="shared" si="23"/>
        <v>0</v>
      </c>
      <c r="F106" s="57" t="str">
        <f t="shared" si="0"/>
        <v>-</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0</v>
      </c>
      <c r="E112" s="56">
        <f t="shared" si="25"/>
        <v>0</v>
      </c>
      <c r="F112" s="57" t="str">
        <f t="shared" si="0"/>
        <v>-</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c r="E117" s="284"/>
      <c r="F117" s="57" t="str">
        <f t="shared" si="0"/>
        <v>-</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19175</v>
      </c>
      <c r="E124" s="56">
        <f t="shared" si="27"/>
        <v>36398</v>
      </c>
      <c r="F124" s="57">
        <f t="shared" si="0"/>
        <v>189.8200782268579</v>
      </c>
    </row>
    <row r="125" spans="1:6" ht="12.75" customHeight="1" x14ac:dyDescent="0.2">
      <c r="A125" s="54">
        <v>661</v>
      </c>
      <c r="B125" s="100" t="s">
        <v>292</v>
      </c>
      <c r="C125" s="55" t="s">
        <v>293</v>
      </c>
      <c r="D125" s="56">
        <f t="shared" ref="D125:E125" si="28">SUM(D126:D127)</f>
        <v>19175</v>
      </c>
      <c r="E125" s="56">
        <f t="shared" si="28"/>
        <v>31733</v>
      </c>
      <c r="F125" s="57">
        <f t="shared" si="0"/>
        <v>165.4915254237288</v>
      </c>
    </row>
    <row r="126" spans="1:6" ht="12.75" customHeight="1" x14ac:dyDescent="0.2">
      <c r="A126" s="54">
        <v>6614</v>
      </c>
      <c r="B126" s="100" t="s">
        <v>294</v>
      </c>
      <c r="C126" s="55" t="s">
        <v>295</v>
      </c>
      <c r="D126" s="284"/>
      <c r="E126" s="284">
        <v>383</v>
      </c>
      <c r="F126" s="57" t="str">
        <f t="shared" si="0"/>
        <v>-</v>
      </c>
    </row>
    <row r="127" spans="1:6" ht="12.75" customHeight="1" x14ac:dyDescent="0.2">
      <c r="A127" s="54">
        <v>6615</v>
      </c>
      <c r="B127" s="100" t="s">
        <v>296</v>
      </c>
      <c r="C127" s="55" t="s">
        <v>297</v>
      </c>
      <c r="D127" s="284">
        <v>19175</v>
      </c>
      <c r="E127" s="284">
        <v>31350</v>
      </c>
      <c r="F127" s="57">
        <f t="shared" si="0"/>
        <v>163.49413298565841</v>
      </c>
    </row>
    <row r="128" spans="1:6" ht="24" x14ac:dyDescent="0.2">
      <c r="A128" s="54">
        <v>663</v>
      </c>
      <c r="B128" s="273" t="s">
        <v>298</v>
      </c>
      <c r="C128" s="55" t="s">
        <v>299</v>
      </c>
      <c r="D128" s="56">
        <f t="shared" ref="D128:E128" si="29">SUM(D129:D132)</f>
        <v>0</v>
      </c>
      <c r="E128" s="56">
        <f t="shared" si="29"/>
        <v>4665</v>
      </c>
      <c r="F128" s="57" t="str">
        <f t="shared" si="0"/>
        <v>-</v>
      </c>
    </row>
    <row r="129" spans="1:6" ht="12.75" customHeight="1" x14ac:dyDescent="0.2">
      <c r="A129" s="54">
        <v>6631</v>
      </c>
      <c r="B129" s="100" t="s">
        <v>300</v>
      </c>
      <c r="C129" s="55" t="s">
        <v>301</v>
      </c>
      <c r="D129" s="284"/>
      <c r="E129" s="284">
        <v>4665</v>
      </c>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263062.68</v>
      </c>
      <c r="E133" s="56">
        <f t="shared" si="30"/>
        <v>270130.68</v>
      </c>
      <c r="F133" s="57">
        <f t="shared" ref="F133:F223" si="31">IF(D133&lt;&gt;0,IF(E133/D133&gt;=100,"&gt;&gt;100",E133/D133*100),"-")</f>
        <v>102.68681213161821</v>
      </c>
    </row>
    <row r="134" spans="1:6" ht="24" x14ac:dyDescent="0.2">
      <c r="A134" s="54">
        <v>671</v>
      </c>
      <c r="B134" s="229" t="s">
        <v>310</v>
      </c>
      <c r="C134" s="55" t="s">
        <v>311</v>
      </c>
      <c r="D134" s="56">
        <f t="shared" ref="D134:E134" si="32">SUM(D135:D137)</f>
        <v>263062.68</v>
      </c>
      <c r="E134" s="56">
        <f t="shared" si="32"/>
        <v>270130.68</v>
      </c>
      <c r="F134" s="57">
        <f t="shared" si="31"/>
        <v>102.68681213161821</v>
      </c>
    </row>
    <row r="135" spans="1:6" ht="12.75" customHeight="1" x14ac:dyDescent="0.2">
      <c r="A135" s="54">
        <v>6711</v>
      </c>
      <c r="B135" s="88" t="s">
        <v>312</v>
      </c>
      <c r="C135" s="55" t="s">
        <v>313</v>
      </c>
      <c r="D135" s="284">
        <v>263062.68</v>
      </c>
      <c r="E135" s="284">
        <v>270130.68</v>
      </c>
      <c r="F135" s="57">
        <f t="shared" si="31"/>
        <v>102.68681213161821</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3253876.66</v>
      </c>
      <c r="E151" s="56">
        <f t="shared" si="35"/>
        <v>3573442.5300000003</v>
      </c>
      <c r="F151" s="57">
        <f t="shared" si="31"/>
        <v>109.82108123299301</v>
      </c>
    </row>
    <row r="152" spans="1:6" ht="12.75" customHeight="1" x14ac:dyDescent="0.2">
      <c r="A152" s="54">
        <v>31</v>
      </c>
      <c r="B152" s="88" t="s">
        <v>345</v>
      </c>
      <c r="C152" s="55" t="s">
        <v>346</v>
      </c>
      <c r="D152" s="56">
        <f t="shared" ref="D152:E152" si="36">D153+D158+D159</f>
        <v>2874779.2</v>
      </c>
      <c r="E152" s="56">
        <f t="shared" si="36"/>
        <v>2983454.5100000002</v>
      </c>
      <c r="F152" s="57">
        <f t="shared" si="31"/>
        <v>103.78030110973393</v>
      </c>
    </row>
    <row r="153" spans="1:6" ht="12.75" customHeight="1" x14ac:dyDescent="0.2">
      <c r="A153" s="54">
        <v>311</v>
      </c>
      <c r="B153" s="88" t="s">
        <v>347</v>
      </c>
      <c r="C153" s="55" t="s">
        <v>348</v>
      </c>
      <c r="D153" s="56">
        <f t="shared" ref="D153:E153" si="37">SUM(D154:D157)</f>
        <v>2386858.88</v>
      </c>
      <c r="E153" s="56">
        <f t="shared" si="37"/>
        <v>2469870.83</v>
      </c>
      <c r="F153" s="57">
        <f t="shared" si="31"/>
        <v>103.47787423444154</v>
      </c>
    </row>
    <row r="154" spans="1:6" ht="12.75" customHeight="1" x14ac:dyDescent="0.2">
      <c r="A154" s="54">
        <v>3111</v>
      </c>
      <c r="B154" s="88" t="s">
        <v>349</v>
      </c>
      <c r="C154" s="55" t="s">
        <v>350</v>
      </c>
      <c r="D154" s="284">
        <v>2357689.27</v>
      </c>
      <c r="E154" s="284">
        <v>2418614.9700000002</v>
      </c>
      <c r="F154" s="57">
        <f t="shared" si="31"/>
        <v>102.58412763612399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18503.330000000002</v>
      </c>
      <c r="E156" s="284">
        <v>43893.71</v>
      </c>
      <c r="F156" s="57">
        <f t="shared" si="31"/>
        <v>237.22059758973111</v>
      </c>
    </row>
    <row r="157" spans="1:6" ht="12.75" customHeight="1" x14ac:dyDescent="0.2">
      <c r="A157" s="54">
        <v>3114</v>
      </c>
      <c r="B157" s="88" t="s">
        <v>355</v>
      </c>
      <c r="C157" s="55" t="s">
        <v>356</v>
      </c>
      <c r="D157" s="284">
        <v>10666.28</v>
      </c>
      <c r="E157" s="284">
        <v>7362.15</v>
      </c>
      <c r="F157" s="57">
        <f t="shared" si="31"/>
        <v>69.022658321364133</v>
      </c>
    </row>
    <row r="158" spans="1:6" ht="12.75" customHeight="1" x14ac:dyDescent="0.2">
      <c r="A158" s="54">
        <v>312</v>
      </c>
      <c r="B158" s="88" t="s">
        <v>357</v>
      </c>
      <c r="C158" s="55" t="s">
        <v>358</v>
      </c>
      <c r="D158" s="284">
        <v>95679.91</v>
      </c>
      <c r="E158" s="284">
        <v>104579.33</v>
      </c>
      <c r="F158" s="57">
        <f t="shared" si="31"/>
        <v>109.30124202666995</v>
      </c>
    </row>
    <row r="159" spans="1:6" ht="12.75" customHeight="1" x14ac:dyDescent="0.2">
      <c r="A159" s="54">
        <v>313</v>
      </c>
      <c r="B159" s="88" t="s">
        <v>359</v>
      </c>
      <c r="C159" s="55" t="s">
        <v>360</v>
      </c>
      <c r="D159" s="56">
        <f t="shared" ref="D159:E159" si="38">SUM(D160:D162)</f>
        <v>392240.41</v>
      </c>
      <c r="E159" s="56">
        <f t="shared" si="38"/>
        <v>409004.35</v>
      </c>
      <c r="F159" s="57">
        <f t="shared" si="31"/>
        <v>104.27389416608044</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392240.41</v>
      </c>
      <c r="E161" s="284">
        <v>408236.6</v>
      </c>
      <c r="F161" s="57">
        <f t="shared" si="31"/>
        <v>104.07815961644545</v>
      </c>
    </row>
    <row r="162" spans="1:6" ht="12.75" customHeight="1" x14ac:dyDescent="0.2">
      <c r="A162" s="54">
        <v>3133</v>
      </c>
      <c r="B162" s="88" t="s">
        <v>364</v>
      </c>
      <c r="C162" s="55" t="s">
        <v>365</v>
      </c>
      <c r="D162" s="284"/>
      <c r="E162" s="284">
        <v>767.75</v>
      </c>
      <c r="F162" s="57" t="str">
        <f t="shared" si="31"/>
        <v>-</v>
      </c>
    </row>
    <row r="163" spans="1:6" ht="12.75" customHeight="1" x14ac:dyDescent="0.2">
      <c r="A163" s="54">
        <v>32</v>
      </c>
      <c r="B163" s="88" t="s">
        <v>366</v>
      </c>
      <c r="C163" s="55" t="s">
        <v>367</v>
      </c>
      <c r="D163" s="56">
        <f t="shared" ref="D163:E163" si="39">D164+D169+D177+D187+D188</f>
        <v>334600.46000000002</v>
      </c>
      <c r="E163" s="56">
        <f t="shared" si="39"/>
        <v>520778.7</v>
      </c>
      <c r="F163" s="57">
        <f t="shared" si="31"/>
        <v>155.64195578212892</v>
      </c>
    </row>
    <row r="164" spans="1:6" ht="12.75" customHeight="1" x14ac:dyDescent="0.2">
      <c r="A164" s="54">
        <v>321</v>
      </c>
      <c r="B164" s="88" t="s">
        <v>368</v>
      </c>
      <c r="C164" s="55" t="s">
        <v>369</v>
      </c>
      <c r="D164" s="56">
        <f t="shared" ref="D164:E164" si="40">SUM(D165:D168)</f>
        <v>79129.279999999999</v>
      </c>
      <c r="E164" s="56">
        <f t="shared" si="40"/>
        <v>124395.42000000001</v>
      </c>
      <c r="F164" s="57">
        <f t="shared" si="31"/>
        <v>157.20529745752776</v>
      </c>
    </row>
    <row r="165" spans="1:6" ht="12.75" customHeight="1" x14ac:dyDescent="0.2">
      <c r="A165" s="54">
        <v>3211</v>
      </c>
      <c r="B165" s="88" t="s">
        <v>370</v>
      </c>
      <c r="C165" s="55" t="s">
        <v>371</v>
      </c>
      <c r="D165" s="284">
        <v>9023.6</v>
      </c>
      <c r="E165" s="284">
        <v>45798.96</v>
      </c>
      <c r="F165" s="57">
        <f t="shared" si="31"/>
        <v>507.54643379582427</v>
      </c>
    </row>
    <row r="166" spans="1:6" ht="12.75" customHeight="1" x14ac:dyDescent="0.2">
      <c r="A166" s="54">
        <v>3212</v>
      </c>
      <c r="B166" s="88" t="s">
        <v>372</v>
      </c>
      <c r="C166" s="55" t="s">
        <v>373</v>
      </c>
      <c r="D166" s="284">
        <v>68035.679999999993</v>
      </c>
      <c r="E166" s="284">
        <v>78196.460000000006</v>
      </c>
      <c r="F166" s="57">
        <f t="shared" si="31"/>
        <v>114.93448731606712</v>
      </c>
    </row>
    <row r="167" spans="1:6" ht="12.75" customHeight="1" x14ac:dyDescent="0.2">
      <c r="A167" s="54">
        <v>3213</v>
      </c>
      <c r="B167" s="88" t="s">
        <v>374</v>
      </c>
      <c r="C167" s="55" t="s">
        <v>375</v>
      </c>
      <c r="D167" s="284">
        <v>2070</v>
      </c>
      <c r="E167" s="284">
        <v>400</v>
      </c>
      <c r="F167" s="57">
        <f t="shared" si="31"/>
        <v>19.323671497584542</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144323.13</v>
      </c>
      <c r="E169" s="56">
        <f t="shared" si="41"/>
        <v>181073.12</v>
      </c>
      <c r="F169" s="57">
        <f t="shared" si="31"/>
        <v>125.46368693639059</v>
      </c>
    </row>
    <row r="170" spans="1:6" ht="12.75" customHeight="1" x14ac:dyDescent="0.2">
      <c r="A170" s="54">
        <v>3221</v>
      </c>
      <c r="B170" s="88" t="s">
        <v>380</v>
      </c>
      <c r="C170" s="55" t="s">
        <v>381</v>
      </c>
      <c r="D170" s="284">
        <v>39619.49</v>
      </c>
      <c r="E170" s="284">
        <v>44874.37</v>
      </c>
      <c r="F170" s="57">
        <f t="shared" si="31"/>
        <v>113.26337113375263</v>
      </c>
    </row>
    <row r="171" spans="1:6" ht="12.75" customHeight="1" x14ac:dyDescent="0.2">
      <c r="A171" s="54">
        <v>3222</v>
      </c>
      <c r="B171" s="88" t="s">
        <v>382</v>
      </c>
      <c r="C171" s="55" t="s">
        <v>383</v>
      </c>
      <c r="D171" s="284">
        <v>8747.07</v>
      </c>
      <c r="E171" s="284">
        <v>14944.26</v>
      </c>
      <c r="F171" s="57">
        <f t="shared" si="31"/>
        <v>170.84875278236026</v>
      </c>
    </row>
    <row r="172" spans="1:6" ht="12.75" customHeight="1" x14ac:dyDescent="0.2">
      <c r="A172" s="54">
        <v>3223</v>
      </c>
      <c r="B172" s="88" t="s">
        <v>384</v>
      </c>
      <c r="C172" s="55" t="s">
        <v>385</v>
      </c>
      <c r="D172" s="284">
        <v>84943.71</v>
      </c>
      <c r="E172" s="284">
        <v>104888.81</v>
      </c>
      <c r="F172" s="57">
        <f t="shared" si="31"/>
        <v>123.4803730611719</v>
      </c>
    </row>
    <row r="173" spans="1:6" ht="12.75" customHeight="1" x14ac:dyDescent="0.2">
      <c r="A173" s="54">
        <v>3224</v>
      </c>
      <c r="B173" s="88" t="s">
        <v>386</v>
      </c>
      <c r="C173" s="55" t="s">
        <v>387</v>
      </c>
      <c r="D173" s="284">
        <v>8300.2199999999993</v>
      </c>
      <c r="E173" s="284">
        <v>6558.35</v>
      </c>
      <c r="F173" s="57">
        <f t="shared" si="31"/>
        <v>79.014170708728216</v>
      </c>
    </row>
    <row r="174" spans="1:6" ht="12.75" customHeight="1" x14ac:dyDescent="0.2">
      <c r="A174" s="54">
        <v>3225</v>
      </c>
      <c r="B174" s="88" t="s">
        <v>388</v>
      </c>
      <c r="C174" s="55" t="s">
        <v>389</v>
      </c>
      <c r="D174" s="284">
        <v>2667.99</v>
      </c>
      <c r="E174" s="284">
        <v>9121.4</v>
      </c>
      <c r="F174" s="57">
        <f t="shared" si="31"/>
        <v>341.88284064033223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44.65</v>
      </c>
      <c r="E176" s="284">
        <v>685.93</v>
      </c>
      <c r="F176" s="57">
        <f t="shared" si="31"/>
        <v>1536.2374020156774</v>
      </c>
    </row>
    <row r="177" spans="1:6" ht="12.75" customHeight="1" x14ac:dyDescent="0.2">
      <c r="A177" s="54">
        <v>323</v>
      </c>
      <c r="B177" s="88" t="s">
        <v>394</v>
      </c>
      <c r="C177" s="55" t="s">
        <v>395</v>
      </c>
      <c r="D177" s="56">
        <f t="shared" ref="D177:E177" si="42">SUM(D178:D186)</f>
        <v>99034.17</v>
      </c>
      <c r="E177" s="56">
        <f t="shared" si="42"/>
        <v>113717.81</v>
      </c>
      <c r="F177" s="57">
        <f t="shared" si="31"/>
        <v>114.82684208894769</v>
      </c>
    </row>
    <row r="178" spans="1:6" ht="12.75" customHeight="1" x14ac:dyDescent="0.2">
      <c r="A178" s="54">
        <v>3231</v>
      </c>
      <c r="B178" s="88" t="s">
        <v>396</v>
      </c>
      <c r="C178" s="55" t="s">
        <v>397</v>
      </c>
      <c r="D178" s="284">
        <v>12086.78</v>
      </c>
      <c r="E178" s="284">
        <v>17487.62</v>
      </c>
      <c r="F178" s="57">
        <f t="shared" si="31"/>
        <v>144.68386121034715</v>
      </c>
    </row>
    <row r="179" spans="1:6" ht="12.75" customHeight="1" x14ac:dyDescent="0.2">
      <c r="A179" s="54">
        <v>3232</v>
      </c>
      <c r="B179" s="88" t="s">
        <v>398</v>
      </c>
      <c r="C179" s="55" t="s">
        <v>399</v>
      </c>
      <c r="D179" s="284">
        <v>4380</v>
      </c>
      <c r="E179" s="284">
        <v>3888.21</v>
      </c>
      <c r="F179" s="57">
        <f t="shared" si="31"/>
        <v>88.771917808219186</v>
      </c>
    </row>
    <row r="180" spans="1:6" ht="12.75" customHeight="1" x14ac:dyDescent="0.2">
      <c r="A180" s="54">
        <v>3233</v>
      </c>
      <c r="B180" s="88" t="s">
        <v>400</v>
      </c>
      <c r="C180" s="55" t="s">
        <v>401</v>
      </c>
      <c r="D180" s="284">
        <v>2963.41</v>
      </c>
      <c r="E180" s="284">
        <v>2943.98</v>
      </c>
      <c r="F180" s="57">
        <f t="shared" si="31"/>
        <v>99.344336423242154</v>
      </c>
    </row>
    <row r="181" spans="1:6" ht="12.75" customHeight="1" x14ac:dyDescent="0.2">
      <c r="A181" s="54">
        <v>3234</v>
      </c>
      <c r="B181" s="88" t="s">
        <v>402</v>
      </c>
      <c r="C181" s="55" t="s">
        <v>403</v>
      </c>
      <c r="D181" s="284">
        <v>33631.06</v>
      </c>
      <c r="E181" s="284">
        <v>31516.68</v>
      </c>
      <c r="F181" s="57">
        <f t="shared" si="31"/>
        <v>93.713014100655769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10000</v>
      </c>
      <c r="E183" s="284">
        <v>8560</v>
      </c>
      <c r="F183" s="57">
        <f t="shared" si="31"/>
        <v>85.6</v>
      </c>
    </row>
    <row r="184" spans="1:6" ht="12.75" customHeight="1" x14ac:dyDescent="0.2">
      <c r="A184" s="54">
        <v>3237</v>
      </c>
      <c r="B184" s="88" t="s">
        <v>408</v>
      </c>
      <c r="C184" s="55" t="s">
        <v>409</v>
      </c>
      <c r="D184" s="284">
        <v>17688.650000000001</v>
      </c>
      <c r="E184" s="284">
        <v>21216.55</v>
      </c>
      <c r="F184" s="57">
        <f t="shared" si="31"/>
        <v>119.94442764145367</v>
      </c>
    </row>
    <row r="185" spans="1:6" ht="12.75" customHeight="1" x14ac:dyDescent="0.2">
      <c r="A185" s="54">
        <v>3238</v>
      </c>
      <c r="B185" s="88" t="s">
        <v>410</v>
      </c>
      <c r="C185" s="55" t="s">
        <v>411</v>
      </c>
      <c r="D185" s="284">
        <v>15106.75</v>
      </c>
      <c r="E185" s="284">
        <v>16439.75</v>
      </c>
      <c r="F185" s="57">
        <f t="shared" si="31"/>
        <v>108.82387012428218</v>
      </c>
    </row>
    <row r="186" spans="1:6" ht="12.75" customHeight="1" x14ac:dyDescent="0.2">
      <c r="A186" s="54">
        <v>3239</v>
      </c>
      <c r="B186" s="88" t="s">
        <v>412</v>
      </c>
      <c r="C186" s="55" t="s">
        <v>413</v>
      </c>
      <c r="D186" s="284">
        <v>3177.52</v>
      </c>
      <c r="E186" s="284">
        <v>11665.02</v>
      </c>
      <c r="F186" s="57">
        <f t="shared" si="31"/>
        <v>367.11082857070926</v>
      </c>
    </row>
    <row r="187" spans="1:6" ht="12.75" customHeight="1" x14ac:dyDescent="0.2">
      <c r="A187" s="54">
        <v>324</v>
      </c>
      <c r="B187" s="88" t="s">
        <v>414</v>
      </c>
      <c r="C187" s="55" t="s">
        <v>415</v>
      </c>
      <c r="D187" s="284"/>
      <c r="E187" s="284">
        <v>52316.28</v>
      </c>
      <c r="F187" s="57" t="str">
        <f t="shared" si="31"/>
        <v>-</v>
      </c>
    </row>
    <row r="188" spans="1:6" ht="12.75" customHeight="1" x14ac:dyDescent="0.2">
      <c r="A188" s="54">
        <v>329</v>
      </c>
      <c r="B188" s="88" t="s">
        <v>416</v>
      </c>
      <c r="C188" s="55" t="s">
        <v>417</v>
      </c>
      <c r="D188" s="56">
        <f t="shared" ref="D188:E188" si="43">SUM(D189:D195)</f>
        <v>12113.88</v>
      </c>
      <c r="E188" s="56">
        <f t="shared" si="43"/>
        <v>49276.069999999992</v>
      </c>
      <c r="F188" s="57">
        <f t="shared" si="31"/>
        <v>406.77363487173386</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1930.73</v>
      </c>
      <c r="E191" s="284">
        <v>9185.09</v>
      </c>
      <c r="F191" s="57">
        <f t="shared" si="31"/>
        <v>475.73145908542369</v>
      </c>
    </row>
    <row r="192" spans="1:6" ht="12.75" customHeight="1" x14ac:dyDescent="0.2">
      <c r="A192" s="54">
        <v>3294</v>
      </c>
      <c r="B192" s="88" t="s">
        <v>424</v>
      </c>
      <c r="C192" s="55" t="s">
        <v>425</v>
      </c>
      <c r="D192" s="284">
        <v>1650</v>
      </c>
      <c r="E192" s="284">
        <v>1200</v>
      </c>
      <c r="F192" s="57">
        <f t="shared" si="31"/>
        <v>72.727272727272734</v>
      </c>
    </row>
    <row r="193" spans="1:6" ht="12.75" customHeight="1" x14ac:dyDescent="0.2">
      <c r="A193" s="54">
        <v>3295</v>
      </c>
      <c r="B193" s="88" t="s">
        <v>426</v>
      </c>
      <c r="C193" s="55" t="s">
        <v>427</v>
      </c>
      <c r="D193" s="284">
        <v>5062.5</v>
      </c>
      <c r="E193" s="284">
        <v>6457.5</v>
      </c>
      <c r="F193" s="57">
        <f t="shared" si="31"/>
        <v>127.55555555555556</v>
      </c>
    </row>
    <row r="194" spans="1:6" ht="12.75" customHeight="1" x14ac:dyDescent="0.2">
      <c r="A194" s="54" t="s">
        <v>428</v>
      </c>
      <c r="B194" s="88" t="s">
        <v>429</v>
      </c>
      <c r="C194" s="55" t="s">
        <v>428</v>
      </c>
      <c r="D194" s="284"/>
      <c r="E194" s="284">
        <v>25312.5</v>
      </c>
      <c r="F194" s="57" t="str">
        <f t="shared" si="31"/>
        <v>-</v>
      </c>
    </row>
    <row r="195" spans="1:6" ht="12.75" customHeight="1" x14ac:dyDescent="0.2">
      <c r="A195" s="54">
        <v>3299</v>
      </c>
      <c r="B195" s="88" t="s">
        <v>430</v>
      </c>
      <c r="C195" s="55" t="s">
        <v>431</v>
      </c>
      <c r="D195" s="284">
        <v>3470.65</v>
      </c>
      <c r="E195" s="284">
        <v>7120.98</v>
      </c>
      <c r="F195" s="57">
        <f t="shared" si="31"/>
        <v>205.17712820365062</v>
      </c>
    </row>
    <row r="196" spans="1:6" ht="12.75" customHeight="1" x14ac:dyDescent="0.2">
      <c r="A196" s="54">
        <v>34</v>
      </c>
      <c r="B196" s="229" t="s">
        <v>432</v>
      </c>
      <c r="C196" s="55" t="s">
        <v>433</v>
      </c>
      <c r="D196" s="56">
        <f t="shared" ref="D196:E196" si="44">D197+D202+D210</f>
        <v>1277</v>
      </c>
      <c r="E196" s="56">
        <f t="shared" si="44"/>
        <v>18164.32</v>
      </c>
      <c r="F196" s="57">
        <f t="shared" si="31"/>
        <v>1422.4212999216916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1277</v>
      </c>
      <c r="E210" s="56">
        <f t="shared" si="47"/>
        <v>18164.32</v>
      </c>
      <c r="F210" s="57">
        <f t="shared" si="31"/>
        <v>1422.4212999216916</v>
      </c>
    </row>
    <row r="211" spans="1:6" ht="12.75" customHeight="1" x14ac:dyDescent="0.2">
      <c r="A211" s="54">
        <v>3431</v>
      </c>
      <c r="B211" s="229" t="s">
        <v>462</v>
      </c>
      <c r="C211" s="55" t="s">
        <v>463</v>
      </c>
      <c r="D211" s="284">
        <v>1277</v>
      </c>
      <c r="E211" s="284">
        <v>1841.83</v>
      </c>
      <c r="F211" s="57">
        <f t="shared" si="31"/>
        <v>144.23101018010962</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16322.49</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43220</v>
      </c>
      <c r="E252" s="56">
        <f t="shared" si="63"/>
        <v>51045</v>
      </c>
      <c r="F252" s="57">
        <f t="shared" ref="F252:F258" si="64">IF(D252&lt;&gt;0,IF(E252/D252&gt;=100,"&gt;&gt;100",E252/D252*100),"-")</f>
        <v>118.10504396112911</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43220</v>
      </c>
      <c r="E259" s="56">
        <f t="shared" si="66"/>
        <v>51045</v>
      </c>
      <c r="F259" s="57">
        <f t="shared" ref="F259:F262" si="67">IF(D259&lt;&gt;0,IF(E259/D259&gt;=100,"&gt;&gt;100",E259/D259*100),"-")</f>
        <v>118.10504396112911</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v>43220</v>
      </c>
      <c r="E261" s="284">
        <v>51045</v>
      </c>
      <c r="F261" s="57">
        <f t="shared" si="67"/>
        <v>118.10504396112911</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3253876.66</v>
      </c>
      <c r="E289" s="56">
        <f t="shared" si="79"/>
        <v>3573442.5300000003</v>
      </c>
      <c r="F289" s="57">
        <f t="shared" si="76"/>
        <v>109.82108123299301</v>
      </c>
    </row>
    <row r="290" spans="1:6" ht="12.75" customHeight="1" x14ac:dyDescent="0.2">
      <c r="A290" s="54" t="s">
        <v>605</v>
      </c>
      <c r="B290" s="88" t="s">
        <v>616</v>
      </c>
      <c r="C290" s="55" t="s">
        <v>617</v>
      </c>
      <c r="D290" s="56">
        <f>IF(D6&gt;=D289,D6-D289,0)</f>
        <v>8579.2000000001863</v>
      </c>
      <c r="E290" s="56">
        <f>IF(E6&gt;=E289,E6-E289,0)</f>
        <v>0</v>
      </c>
      <c r="F290" s="57">
        <f t="shared" si="76"/>
        <v>0</v>
      </c>
    </row>
    <row r="291" spans="1:6" ht="12.75" customHeight="1" x14ac:dyDescent="0.2">
      <c r="A291" s="54" t="s">
        <v>605</v>
      </c>
      <c r="B291" s="88" t="s">
        <v>618</v>
      </c>
      <c r="C291" s="55" t="s">
        <v>619</v>
      </c>
      <c r="D291" s="56">
        <f>IF(D289&gt;=D6,D289-D6,0)</f>
        <v>0</v>
      </c>
      <c r="E291" s="56">
        <f>IF(E289&gt;=E6,E289-E6,0)</f>
        <v>167819.99000000022</v>
      </c>
      <c r="F291" s="57" t="str">
        <f t="shared" si="76"/>
        <v>-</v>
      </c>
    </row>
    <row r="292" spans="1:6" ht="12.75" customHeight="1" x14ac:dyDescent="0.2">
      <c r="A292" s="54">
        <v>92211</v>
      </c>
      <c r="B292" s="88" t="s">
        <v>620</v>
      </c>
      <c r="C292" s="55" t="s">
        <v>621</v>
      </c>
      <c r="D292" s="284">
        <v>586391.47</v>
      </c>
      <c r="E292" s="284">
        <v>487002.59</v>
      </c>
      <c r="F292" s="57">
        <f t="shared" si="76"/>
        <v>83.050762999673239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2750</v>
      </c>
      <c r="E294" s="284">
        <v>1050</v>
      </c>
      <c r="F294" s="57">
        <f t="shared" si="76"/>
        <v>38.181818181818187</v>
      </c>
    </row>
    <row r="295" spans="1:6" ht="24" x14ac:dyDescent="0.2">
      <c r="A295" s="54">
        <v>9661</v>
      </c>
      <c r="B295" s="88" t="s">
        <v>626</v>
      </c>
      <c r="C295" s="55" t="s">
        <v>627</v>
      </c>
      <c r="D295" s="284">
        <v>2750</v>
      </c>
      <c r="E295" s="284">
        <v>1050</v>
      </c>
      <c r="F295" s="57">
        <f t="shared" si="76"/>
        <v>38.181818181818187</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319.2</v>
      </c>
      <c r="E350" s="56">
        <f t="shared" si="95"/>
        <v>19963.04</v>
      </c>
      <c r="F350" s="57">
        <f t="shared" si="81"/>
        <v>6254.085213032582</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319.2</v>
      </c>
      <c r="E363" s="56">
        <f t="shared" si="99"/>
        <v>19963.04</v>
      </c>
      <c r="F363" s="57">
        <f t="shared" si="81"/>
        <v>6254.085213032582</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19963.04</v>
      </c>
      <c r="F369" s="57" t="str">
        <f t="shared" si="81"/>
        <v>-</v>
      </c>
    </row>
    <row r="370" spans="1:6" ht="12.75" customHeight="1" x14ac:dyDescent="0.2">
      <c r="A370" s="54">
        <v>4221</v>
      </c>
      <c r="B370" s="88" t="s">
        <v>671</v>
      </c>
      <c r="C370" s="55" t="s">
        <v>763</v>
      </c>
      <c r="D370" s="284"/>
      <c r="E370" s="284">
        <v>16446.5</v>
      </c>
      <c r="F370" s="57" t="str">
        <f t="shared" si="81"/>
        <v>-</v>
      </c>
    </row>
    <row r="371" spans="1:6" ht="12.75" customHeight="1" x14ac:dyDescent="0.2">
      <c r="A371" s="54">
        <v>4222</v>
      </c>
      <c r="B371" s="88" t="s">
        <v>764</v>
      </c>
      <c r="C371" s="55" t="s">
        <v>765</v>
      </c>
      <c r="D371" s="284"/>
      <c r="E371" s="284">
        <v>3516.54</v>
      </c>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319.2</v>
      </c>
      <c r="E383" s="56">
        <f t="shared" si="103"/>
        <v>0</v>
      </c>
      <c r="F383" s="57">
        <f t="shared" si="81"/>
        <v>0</v>
      </c>
    </row>
    <row r="384" spans="1:6" ht="12.75" customHeight="1" x14ac:dyDescent="0.2">
      <c r="A384" s="54">
        <v>4241</v>
      </c>
      <c r="B384" s="88" t="s">
        <v>780</v>
      </c>
      <c r="C384" s="55" t="s">
        <v>781</v>
      </c>
      <c r="D384" s="284">
        <v>319.2</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319.2</v>
      </c>
      <c r="E408" s="56">
        <f t="shared" si="111"/>
        <v>19963.04</v>
      </c>
      <c r="F408" s="57">
        <f t="shared" si="81"/>
        <v>6254.085213032582</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3262455.8600000003</v>
      </c>
      <c r="E412" s="56">
        <f>E6+E298</f>
        <v>3405622.54</v>
      </c>
      <c r="F412" s="57">
        <f t="shared" si="81"/>
        <v>104.38831009961925</v>
      </c>
    </row>
    <row r="413" spans="1:6" ht="12.75" customHeight="1" x14ac:dyDescent="0.2">
      <c r="A413" s="54" t="s">
        <v>605</v>
      </c>
      <c r="B413" s="88" t="s">
        <v>828</v>
      </c>
      <c r="C413" s="55" t="s">
        <v>829</v>
      </c>
      <c r="D413" s="56">
        <f t="shared" ref="D413:E413" si="112">D289+D350</f>
        <v>3254195.8600000003</v>
      </c>
      <c r="E413" s="56">
        <f t="shared" si="112"/>
        <v>3593405.5700000003</v>
      </c>
      <c r="F413" s="57">
        <f t="shared" si="81"/>
        <v>110.42376441349168</v>
      </c>
    </row>
    <row r="414" spans="1:6" ht="12.75" customHeight="1" x14ac:dyDescent="0.2">
      <c r="A414" s="54" t="s">
        <v>605</v>
      </c>
      <c r="B414" s="88" t="s">
        <v>830</v>
      </c>
      <c r="C414" s="55" t="s">
        <v>831</v>
      </c>
      <c r="D414" s="56">
        <f t="shared" ref="D414:E414" si="113">IF(D412&gt;=D413,D412-D413,0)</f>
        <v>8260</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187783.03000000026</v>
      </c>
      <c r="F415" s="57" t="str">
        <f t="shared" si="81"/>
        <v>-</v>
      </c>
    </row>
    <row r="416" spans="1:6" ht="12.75" customHeight="1" x14ac:dyDescent="0.2">
      <c r="A416" s="66" t="s">
        <v>834</v>
      </c>
      <c r="B416" s="229" t="s">
        <v>835</v>
      </c>
      <c r="C416" s="67" t="s">
        <v>836</v>
      </c>
      <c r="D416" s="56">
        <f t="shared" ref="D416:E416" si="115">IF(D292-D293+D409-D410&gt;=0,D292-D293+D409-D410,0)</f>
        <v>586391.47</v>
      </c>
      <c r="E416" s="56">
        <f t="shared" si="115"/>
        <v>487002.59</v>
      </c>
      <c r="F416" s="57">
        <f t="shared" si="81"/>
        <v>83.050762999673239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2750</v>
      </c>
      <c r="E418" s="68">
        <f t="shared" si="117"/>
        <v>1050</v>
      </c>
      <c r="F418" s="63">
        <f t="shared" si="81"/>
        <v>38.181818181818187</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3262455.8600000003</v>
      </c>
      <c r="E639" s="56">
        <f t="shared" si="180"/>
        <v>3405622.54</v>
      </c>
      <c r="F639" s="57">
        <f t="shared" si="119"/>
        <v>104.38831009961925</v>
      </c>
    </row>
    <row r="640" spans="1:6" ht="12.75" customHeight="1" x14ac:dyDescent="0.2">
      <c r="A640" s="54" t="s">
        <v>605</v>
      </c>
      <c r="B640" s="88" t="s">
        <v>1274</v>
      </c>
      <c r="C640" s="55" t="s">
        <v>1275</v>
      </c>
      <c r="D640" s="56">
        <f t="shared" ref="D640:E640" si="181">D413+D528</f>
        <v>3254195.8600000003</v>
      </c>
      <c r="E640" s="56">
        <f t="shared" si="181"/>
        <v>3593405.5700000003</v>
      </c>
      <c r="F640" s="57">
        <f t="shared" si="119"/>
        <v>110.42376441349168</v>
      </c>
    </row>
    <row r="641" spans="1:6" ht="12.75" customHeight="1" x14ac:dyDescent="0.2">
      <c r="A641" s="54" t="s">
        <v>605</v>
      </c>
      <c r="B641" s="88" t="s">
        <v>1276</v>
      </c>
      <c r="C641" s="55" t="s">
        <v>1277</v>
      </c>
      <c r="D641" s="56">
        <f t="shared" ref="D641:E641" si="182">IF(D639&gt;=D640,D639-D640,0)</f>
        <v>8260</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187783.03000000026</v>
      </c>
      <c r="F642" s="57" t="str">
        <f t="shared" si="119"/>
        <v>-</v>
      </c>
    </row>
    <row r="643" spans="1:6" ht="24" x14ac:dyDescent="0.2">
      <c r="A643" s="66" t="s">
        <v>1280</v>
      </c>
      <c r="B643" s="88" t="s">
        <v>1281</v>
      </c>
      <c r="C643" s="67" t="s">
        <v>1280</v>
      </c>
      <c r="D643" s="56">
        <f t="shared" ref="D643:E643" si="184">IF(D416-D417+D637-D638&gt;=0,D416-D417+D637-D638,0)</f>
        <v>586391.47</v>
      </c>
      <c r="E643" s="56">
        <f t="shared" si="184"/>
        <v>487002.59</v>
      </c>
      <c r="F643" s="57">
        <f t="shared" si="119"/>
        <v>83.050762999673239</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594651.47</v>
      </c>
      <c r="E645" s="56">
        <f t="shared" si="186"/>
        <v>299219.55999999976</v>
      </c>
      <c r="F645" s="57">
        <f t="shared" si="119"/>
        <v>50.318476468241101</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464745.34</v>
      </c>
      <c r="E647" s="285">
        <v>500308.43</v>
      </c>
      <c r="F647" s="63">
        <f t="shared" si="119"/>
        <v>107.65216709865236</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691901.28</v>
      </c>
      <c r="E649" s="284">
        <v>556826.25</v>
      </c>
      <c r="F649" s="57">
        <f t="shared" ref="F649:F724" si="188">IF(D649&lt;&gt;0,IF(E649/D649&gt;=100,"&gt;&gt;100",E649/D649*100),"-")</f>
        <v>80.477701963493971</v>
      </c>
    </row>
    <row r="650" spans="1:6" ht="12.75" customHeight="1" x14ac:dyDescent="0.2">
      <c r="A650" s="54" t="s">
        <v>1293</v>
      </c>
      <c r="B650" s="88" t="s">
        <v>1294</v>
      </c>
      <c r="C650" s="55" t="s">
        <v>1293</v>
      </c>
      <c r="D650" s="284">
        <v>412810.66</v>
      </c>
      <c r="E650" s="284">
        <v>447114.17</v>
      </c>
      <c r="F650" s="57">
        <f t="shared" si="188"/>
        <v>108.30974422995763</v>
      </c>
    </row>
    <row r="651" spans="1:6" ht="12.75" customHeight="1" x14ac:dyDescent="0.2">
      <c r="A651" s="54" t="s">
        <v>1295</v>
      </c>
      <c r="B651" s="88" t="s">
        <v>1296</v>
      </c>
      <c r="C651" s="55" t="s">
        <v>1295</v>
      </c>
      <c r="D651" s="284">
        <v>480994.35</v>
      </c>
      <c r="E651" s="284">
        <v>708392.71</v>
      </c>
      <c r="F651" s="57">
        <f t="shared" si="188"/>
        <v>147.27672164964102</v>
      </c>
    </row>
    <row r="652" spans="1:6" ht="24" x14ac:dyDescent="0.2">
      <c r="A652" s="54">
        <v>11</v>
      </c>
      <c r="B652" s="88" t="s">
        <v>1297</v>
      </c>
      <c r="C652" s="55" t="s">
        <v>1298</v>
      </c>
      <c r="D652" s="56">
        <f t="shared" ref="D652:E652" si="189">+D649+D650-D651</f>
        <v>623717.59</v>
      </c>
      <c r="E652" s="56">
        <f t="shared" si="189"/>
        <v>295547.70999999996</v>
      </c>
      <c r="F652" s="57">
        <f t="shared" si="188"/>
        <v>47.384860510347316</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48</v>
      </c>
      <c r="E654" s="307">
        <v>47</v>
      </c>
      <c r="F654" s="57">
        <f t="shared" si="188"/>
        <v>97.916666666666657</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40</v>
      </c>
      <c r="E656" s="307">
        <v>44</v>
      </c>
      <c r="F656" s="57">
        <f t="shared" si="188"/>
        <v>110.00000000000001</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2839957.1</v>
      </c>
      <c r="E675" s="284">
        <v>3004677.29</v>
      </c>
      <c r="F675" s="57">
        <f t="shared" si="188"/>
        <v>105.80009430424143</v>
      </c>
    </row>
    <row r="676" spans="1:6" ht="24" x14ac:dyDescent="0.2">
      <c r="A676" s="54">
        <v>63613</v>
      </c>
      <c r="B676" s="229" t="s">
        <v>1346</v>
      </c>
      <c r="C676" s="55" t="s">
        <v>1347</v>
      </c>
      <c r="D676" s="284">
        <v>2277.6</v>
      </c>
      <c r="E676" s="284"/>
      <c r="F676" s="57">
        <f t="shared" si="188"/>
        <v>0</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14717.22</v>
      </c>
      <c r="E717" s="284">
        <v>18097.740000000002</v>
      </c>
      <c r="F717" s="57">
        <f t="shared" si="188"/>
        <v>122.96982718203576</v>
      </c>
    </row>
    <row r="718" spans="1:6" ht="12.75" customHeight="1" x14ac:dyDescent="0.2">
      <c r="A718" s="54">
        <v>32121</v>
      </c>
      <c r="B718" s="88" t="s">
        <v>1412</v>
      </c>
      <c r="C718" s="55" t="s">
        <v>1413</v>
      </c>
      <c r="D718" s="284">
        <v>68035.679999999993</v>
      </c>
      <c r="E718" s="284">
        <v>78196.460000000006</v>
      </c>
      <c r="F718" s="57">
        <f t="shared" si="188"/>
        <v>114.93448731606712</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10000</v>
      </c>
      <c r="E720" s="284"/>
      <c r="F720" s="57">
        <f t="shared" si="188"/>
        <v>0</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13469.9</v>
      </c>
      <c r="E722" s="284">
        <v>16997.8</v>
      </c>
      <c r="F722" s="57">
        <f t="shared" si="188"/>
        <v>126.19098879724422</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v>43220</v>
      </c>
      <c r="E827" s="284">
        <v>51045</v>
      </c>
      <c r="F827" s="57">
        <f t="shared" si="190"/>
        <v>118.10504396112911</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84"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616595.85</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3620806.8800000004</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3600843.8400000003</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3030246.08</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475735.24</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18144.97</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v>51045</v>
      </c>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25672.55</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19963.04</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3611278.39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3591315.35</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3015217.06</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503016.69</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18034.87</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v>52550</v>
      </c>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v>2496.73</v>
      </c>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19963.04</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626124.34000000032</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626124.34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v>104294.8</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521829.54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2</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10039</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3219</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c r="D1" s="322"/>
    </row>
    <row r="2" spans="1:17" ht="33" customHeight="1" x14ac:dyDescent="0.2">
      <c r="A2" s="385" t="s">
        <v>3298</v>
      </c>
      <c r="B2" s="386"/>
      <c r="C2" s="383"/>
      <c r="D2" s="4"/>
      <c r="E2" s="4"/>
      <c r="F2" s="4"/>
      <c r="G2" s="4"/>
      <c r="H2" s="4"/>
      <c r="I2" s="4"/>
      <c r="J2" s="4"/>
      <c r="K2" s="4"/>
      <c r="L2" s="4"/>
      <c r="M2" s="4"/>
      <c r="N2" s="4"/>
      <c r="O2" s="4"/>
      <c r="P2" s="4"/>
      <c r="Q2" s="4"/>
    </row>
    <row r="3" spans="1:17" ht="18.75" customHeight="1" x14ac:dyDescent="0.2">
      <c r="A3" s="43" t="s">
        <v>3299</v>
      </c>
      <c r="B3" s="387" t="s">
        <v>3300</v>
      </c>
      <c r="C3" s="383"/>
      <c r="D3" s="4"/>
      <c r="E3" s="4"/>
      <c r="F3" s="4"/>
      <c r="G3" s="4"/>
      <c r="H3" s="4"/>
      <c r="I3" s="4"/>
      <c r="J3" s="4"/>
      <c r="K3" s="4"/>
      <c r="L3" s="4"/>
      <c r="M3" s="4"/>
      <c r="N3" s="4"/>
      <c r="O3" s="4"/>
      <c r="P3" s="4"/>
      <c r="Q3" s="4"/>
    </row>
    <row r="4" spans="1:17" ht="37.5" hidden="1" customHeight="1" x14ac:dyDescent="0.2">
      <c r="A4" s="44" t="s">
        <v>3301</v>
      </c>
      <c r="B4" s="382" t="s">
        <v>3302</v>
      </c>
      <c r="C4" s="383"/>
      <c r="D4" s="4"/>
      <c r="E4" s="4"/>
      <c r="F4" s="4"/>
      <c r="G4" s="4"/>
      <c r="H4" s="4"/>
      <c r="I4" s="4"/>
      <c r="J4" s="4"/>
      <c r="K4" s="4"/>
      <c r="L4" s="4"/>
      <c r="M4" s="4"/>
      <c r="N4" s="4"/>
      <c r="O4" s="4"/>
      <c r="P4" s="4"/>
      <c r="Q4" s="4"/>
    </row>
    <row r="5" spans="1:17" ht="48" hidden="1" customHeight="1" x14ac:dyDescent="0.2">
      <c r="A5" s="44" t="s">
        <v>3301</v>
      </c>
      <c r="B5" s="382" t="s">
        <v>3303</v>
      </c>
      <c r="C5" s="383"/>
      <c r="D5" s="4"/>
      <c r="E5" s="4"/>
      <c r="F5" s="4"/>
      <c r="G5" s="4"/>
      <c r="H5" s="4"/>
      <c r="I5" s="4"/>
      <c r="J5" s="4"/>
      <c r="K5" s="4"/>
      <c r="L5" s="4"/>
      <c r="M5" s="4"/>
      <c r="N5" s="4"/>
      <c r="O5" s="4"/>
      <c r="P5" s="4"/>
      <c r="Q5" s="4"/>
    </row>
    <row r="6" spans="1:17" ht="59.25" hidden="1" customHeight="1" x14ac:dyDescent="0.2">
      <c r="A6" s="44" t="s">
        <v>3301</v>
      </c>
      <c r="B6" s="382" t="s">
        <v>3304</v>
      </c>
      <c r="C6" s="383"/>
      <c r="D6" s="4"/>
      <c r="E6" s="4"/>
      <c r="F6" s="4"/>
      <c r="G6" s="4"/>
      <c r="H6" s="4"/>
      <c r="I6" s="4"/>
      <c r="J6" s="4"/>
      <c r="K6" s="4"/>
      <c r="L6" s="4"/>
      <c r="M6" s="4"/>
      <c r="N6" s="4"/>
      <c r="O6" s="4"/>
      <c r="P6" s="4"/>
      <c r="Q6" s="4"/>
    </row>
    <row r="7" spans="1:17" ht="48" hidden="1" customHeight="1" x14ac:dyDescent="0.2">
      <c r="A7" s="44" t="s">
        <v>3305</v>
      </c>
      <c r="B7" s="382" t="s">
        <v>3306</v>
      </c>
      <c r="C7" s="383"/>
      <c r="D7" s="4"/>
      <c r="E7" s="4"/>
      <c r="F7" s="4"/>
      <c r="G7" s="4"/>
      <c r="H7" s="4"/>
      <c r="I7" s="4"/>
      <c r="J7" s="4"/>
      <c r="K7" s="4"/>
      <c r="L7" s="4"/>
      <c r="M7" s="4"/>
      <c r="N7" s="4"/>
      <c r="O7" s="4"/>
      <c r="P7" s="4"/>
      <c r="Q7" s="4"/>
    </row>
    <row r="8" spans="1:17" ht="41.25" hidden="1" customHeight="1" x14ac:dyDescent="0.2">
      <c r="A8" s="44" t="s">
        <v>3307</v>
      </c>
      <c r="B8" s="382" t="s">
        <v>3308</v>
      </c>
      <c r="C8" s="383"/>
      <c r="D8" s="4"/>
      <c r="E8" s="4"/>
      <c r="F8" s="4"/>
      <c r="G8" s="4"/>
      <c r="H8" s="4"/>
      <c r="I8" s="4"/>
      <c r="J8" s="4"/>
      <c r="K8" s="4"/>
      <c r="L8" s="4"/>
      <c r="M8" s="4"/>
      <c r="N8" s="4"/>
      <c r="O8" s="4"/>
      <c r="P8" s="4"/>
      <c r="Q8" s="4"/>
    </row>
    <row r="9" spans="1:17" ht="59.25" hidden="1" customHeight="1" x14ac:dyDescent="0.2">
      <c r="A9" s="44" t="s">
        <v>3309</v>
      </c>
      <c r="B9" s="382" t="s">
        <v>3310</v>
      </c>
      <c r="C9" s="383"/>
      <c r="D9" s="4"/>
      <c r="E9" s="4"/>
      <c r="F9" s="4"/>
      <c r="G9" s="4"/>
      <c r="H9" s="4"/>
      <c r="I9" s="4"/>
      <c r="J9" s="4"/>
      <c r="K9" s="4"/>
      <c r="L9" s="4"/>
      <c r="M9" s="4"/>
      <c r="N9" s="4"/>
      <c r="O9" s="4"/>
      <c r="P9" s="4"/>
      <c r="Q9" s="4"/>
    </row>
    <row r="10" spans="1:17" ht="61.5" hidden="1" customHeight="1" x14ac:dyDescent="0.2">
      <c r="A10" s="44" t="s">
        <v>3309</v>
      </c>
      <c r="B10" s="382" t="s">
        <v>3311</v>
      </c>
      <c r="C10" s="383"/>
      <c r="D10" s="4"/>
      <c r="E10" s="4"/>
      <c r="F10" s="4"/>
      <c r="G10" s="4"/>
      <c r="H10" s="4"/>
      <c r="I10" s="4"/>
      <c r="J10" s="4"/>
      <c r="K10" s="4"/>
      <c r="L10" s="4"/>
      <c r="M10" s="4"/>
      <c r="N10" s="4"/>
      <c r="O10" s="4"/>
      <c r="P10" s="4"/>
      <c r="Q10" s="4"/>
    </row>
    <row r="11" spans="1:17" ht="43.5" hidden="1" customHeight="1" x14ac:dyDescent="0.2">
      <c r="A11" s="44" t="s">
        <v>3309</v>
      </c>
      <c r="B11" s="382" t="s">
        <v>3312</v>
      </c>
      <c r="C11" s="383"/>
      <c r="D11" s="4"/>
      <c r="E11" s="4"/>
      <c r="F11" s="4"/>
      <c r="G11" s="4"/>
      <c r="H11" s="4"/>
      <c r="I11" s="4"/>
      <c r="J11" s="4"/>
      <c r="K11" s="4"/>
      <c r="L11" s="4"/>
      <c r="M11" s="4"/>
      <c r="N11" s="4"/>
      <c r="O11" s="4"/>
      <c r="P11" s="4"/>
      <c r="Q11" s="4"/>
    </row>
    <row r="12" spans="1:17" ht="27.75" hidden="1" customHeight="1" x14ac:dyDescent="0.2">
      <c r="A12" s="44" t="s">
        <v>3313</v>
      </c>
      <c r="B12" s="382" t="s">
        <v>3314</v>
      </c>
      <c r="C12" s="383"/>
      <c r="D12" s="4"/>
      <c r="E12" s="4"/>
      <c r="F12" s="4"/>
      <c r="G12" s="4"/>
      <c r="H12" s="4"/>
      <c r="I12" s="4"/>
      <c r="J12" s="4"/>
      <c r="K12" s="4"/>
      <c r="L12" s="4"/>
      <c r="M12" s="4"/>
      <c r="N12" s="4"/>
      <c r="O12" s="4"/>
      <c r="P12" s="4"/>
      <c r="Q12" s="4"/>
    </row>
    <row r="13" spans="1:17" ht="27.75" hidden="1" customHeight="1" x14ac:dyDescent="0.2">
      <c r="A13" s="44" t="s">
        <v>3315</v>
      </c>
      <c r="B13" s="382" t="s">
        <v>3316</v>
      </c>
      <c r="C13" s="383"/>
      <c r="D13" s="4"/>
      <c r="E13" s="4"/>
      <c r="F13" s="4"/>
      <c r="G13" s="4"/>
      <c r="H13" s="4"/>
      <c r="I13" s="4"/>
      <c r="J13" s="4"/>
      <c r="K13" s="4"/>
      <c r="L13" s="4"/>
      <c r="M13" s="4"/>
      <c r="N13" s="4"/>
      <c r="O13" s="4"/>
      <c r="P13" s="4"/>
      <c r="Q13" s="4"/>
    </row>
    <row r="14" spans="1:17" ht="45.75" hidden="1" customHeight="1" x14ac:dyDescent="0.2">
      <c r="A14" s="44" t="s">
        <v>3317</v>
      </c>
      <c r="B14" s="382" t="s">
        <v>3318</v>
      </c>
      <c r="C14" s="383"/>
      <c r="D14" s="4"/>
      <c r="E14" s="4"/>
      <c r="F14" s="4"/>
      <c r="G14" s="4"/>
      <c r="H14" s="4"/>
      <c r="I14" s="4"/>
      <c r="J14" s="4"/>
      <c r="K14" s="4"/>
      <c r="L14" s="4"/>
      <c r="M14" s="4"/>
      <c r="N14" s="4"/>
      <c r="O14" s="4"/>
      <c r="P14" s="4"/>
      <c r="Q14" s="4"/>
    </row>
    <row r="15" spans="1:17" ht="45.75" hidden="1" customHeight="1" x14ac:dyDescent="0.2">
      <c r="A15" s="44" t="s">
        <v>3319</v>
      </c>
      <c r="B15" s="382" t="s">
        <v>3320</v>
      </c>
      <c r="C15" s="383"/>
      <c r="D15" s="4"/>
      <c r="E15" s="4"/>
      <c r="F15" s="4"/>
      <c r="G15" s="4"/>
      <c r="H15" s="4"/>
      <c r="I15" s="4"/>
      <c r="J15" s="4"/>
      <c r="K15" s="4"/>
      <c r="L15" s="4"/>
      <c r="M15" s="4"/>
      <c r="N15" s="4"/>
      <c r="O15" s="4"/>
      <c r="P15" s="4"/>
      <c r="Q15" s="4"/>
    </row>
    <row r="16" spans="1:17" ht="51" hidden="1" customHeight="1" x14ac:dyDescent="0.2">
      <c r="A16" s="44" t="s">
        <v>3321</v>
      </c>
      <c r="B16" s="382" t="s">
        <v>3322</v>
      </c>
      <c r="C16" s="383"/>
      <c r="D16" s="4"/>
      <c r="E16" s="4"/>
      <c r="F16" s="4"/>
      <c r="G16" s="4"/>
      <c r="H16" s="4"/>
      <c r="I16" s="4"/>
      <c r="J16" s="4"/>
      <c r="K16" s="4"/>
      <c r="L16" s="4"/>
      <c r="M16" s="4"/>
      <c r="N16" s="4"/>
      <c r="O16" s="4"/>
      <c r="P16" s="4"/>
      <c r="Q16" s="4"/>
    </row>
    <row r="17" spans="1:17" ht="27.75" hidden="1" customHeight="1" x14ac:dyDescent="0.2">
      <c r="A17" s="44" t="s">
        <v>3323</v>
      </c>
      <c r="B17" s="382" t="s">
        <v>3324</v>
      </c>
      <c r="C17" s="383"/>
      <c r="D17" s="4"/>
      <c r="E17" s="4"/>
      <c r="F17" s="4"/>
      <c r="G17" s="4"/>
      <c r="H17" s="4"/>
      <c r="I17" s="4"/>
      <c r="J17" s="4"/>
      <c r="K17" s="4"/>
      <c r="L17" s="4"/>
      <c r="M17" s="4"/>
      <c r="N17" s="4"/>
      <c r="O17" s="4"/>
      <c r="P17" s="4"/>
      <c r="Q17" s="4"/>
    </row>
    <row r="18" spans="1:17" ht="27.75" hidden="1" customHeight="1" x14ac:dyDescent="0.2">
      <c r="A18" s="44" t="s">
        <v>3325</v>
      </c>
      <c r="B18" s="382" t="s">
        <v>3326</v>
      </c>
      <c r="C18" s="383"/>
      <c r="D18" s="4"/>
      <c r="E18" s="4"/>
      <c r="F18" s="4"/>
      <c r="G18" s="4"/>
      <c r="H18" s="4"/>
      <c r="I18" s="4"/>
      <c r="J18" s="4"/>
      <c r="K18" s="4"/>
      <c r="L18" s="4"/>
      <c r="M18" s="4"/>
      <c r="N18" s="4"/>
      <c r="O18" s="4"/>
      <c r="P18" s="4"/>
      <c r="Q18" s="4"/>
    </row>
    <row r="19" spans="1:17" ht="45" hidden="1" customHeight="1" x14ac:dyDescent="0.2">
      <c r="A19" s="44" t="s">
        <v>3325</v>
      </c>
      <c r="B19" s="382" t="s">
        <v>3327</v>
      </c>
      <c r="C19" s="383"/>
      <c r="D19" s="4"/>
      <c r="E19" s="4"/>
      <c r="F19" s="4"/>
      <c r="G19" s="4"/>
      <c r="H19" s="4"/>
      <c r="I19" s="4"/>
      <c r="J19" s="4"/>
      <c r="K19" s="4"/>
      <c r="L19" s="4"/>
      <c r="M19" s="4"/>
      <c r="N19" s="4"/>
      <c r="O19" s="4"/>
      <c r="P19" s="4"/>
      <c r="Q19" s="4"/>
    </row>
    <row r="20" spans="1:17" ht="45" hidden="1" customHeight="1" x14ac:dyDescent="0.2">
      <c r="A20" s="44" t="s">
        <v>3328</v>
      </c>
      <c r="B20" s="382" t="s">
        <v>3329</v>
      </c>
      <c r="C20" s="383"/>
      <c r="D20" s="4"/>
      <c r="E20" s="4"/>
      <c r="F20" s="4"/>
      <c r="G20" s="4"/>
      <c r="H20" s="4"/>
      <c r="I20" s="4"/>
      <c r="J20" s="4"/>
      <c r="K20" s="4"/>
      <c r="L20" s="4"/>
      <c r="M20" s="4"/>
      <c r="N20" s="4"/>
      <c r="O20" s="4"/>
      <c r="P20" s="4"/>
      <c r="Q20" s="4"/>
    </row>
    <row r="21" spans="1:17" ht="30" hidden="1" customHeight="1" x14ac:dyDescent="0.2">
      <c r="A21" s="44" t="s">
        <v>3330</v>
      </c>
      <c r="B21" s="382" t="s">
        <v>3331</v>
      </c>
      <c r="C21" s="383"/>
      <c r="D21" s="4"/>
      <c r="E21" s="4"/>
      <c r="F21" s="4"/>
      <c r="G21" s="4"/>
      <c r="H21" s="4"/>
      <c r="I21" s="4"/>
      <c r="J21" s="4"/>
      <c r="K21" s="4"/>
      <c r="L21" s="4"/>
      <c r="M21" s="4"/>
      <c r="N21" s="4"/>
      <c r="O21" s="4"/>
      <c r="P21" s="4"/>
      <c r="Q21" s="4"/>
    </row>
    <row r="22" spans="1:17" ht="30" hidden="1" customHeight="1" x14ac:dyDescent="0.2">
      <c r="A22" s="44" t="s">
        <v>3332</v>
      </c>
      <c r="B22" s="382" t="s">
        <v>3333</v>
      </c>
      <c r="C22" s="383"/>
      <c r="D22" s="4"/>
      <c r="E22" s="4"/>
      <c r="F22" s="4"/>
      <c r="G22" s="4"/>
      <c r="H22" s="4"/>
      <c r="I22" s="4"/>
      <c r="J22" s="4"/>
      <c r="K22" s="4"/>
      <c r="L22" s="4"/>
      <c r="M22" s="4"/>
      <c r="N22" s="4"/>
      <c r="O22" s="4"/>
      <c r="P22" s="4"/>
      <c r="Q22" s="4"/>
    </row>
    <row r="23" spans="1:17" ht="30" hidden="1" customHeight="1" x14ac:dyDescent="0.2">
      <c r="A23" s="44" t="s">
        <v>3334</v>
      </c>
      <c r="B23" s="382" t="s">
        <v>3335</v>
      </c>
      <c r="C23" s="383"/>
      <c r="D23" s="4"/>
      <c r="E23" s="4"/>
      <c r="F23" s="4"/>
      <c r="G23" s="4"/>
      <c r="H23" s="4"/>
      <c r="I23" s="4"/>
      <c r="J23" s="4"/>
      <c r="K23" s="4"/>
      <c r="L23" s="4"/>
      <c r="M23" s="4"/>
      <c r="N23" s="4"/>
      <c r="O23" s="4"/>
      <c r="P23" s="4"/>
      <c r="Q23" s="4"/>
    </row>
    <row r="24" spans="1:17" ht="30" hidden="1" customHeight="1" x14ac:dyDescent="0.2">
      <c r="A24" s="44" t="s">
        <v>3336</v>
      </c>
      <c r="B24" s="382" t="s">
        <v>3337</v>
      </c>
      <c r="C24" s="383"/>
      <c r="D24" s="4"/>
      <c r="E24" s="4"/>
      <c r="F24" s="4"/>
      <c r="G24" s="4"/>
      <c r="H24" s="4"/>
      <c r="I24" s="4"/>
      <c r="J24" s="4"/>
      <c r="K24" s="4"/>
      <c r="L24" s="4"/>
      <c r="M24" s="4"/>
      <c r="N24" s="4"/>
      <c r="O24" s="4"/>
      <c r="P24" s="4"/>
      <c r="Q24" s="4"/>
    </row>
    <row r="25" spans="1:17" ht="30" hidden="1" customHeight="1" x14ac:dyDescent="0.2">
      <c r="A25" s="44" t="s">
        <v>3338</v>
      </c>
      <c r="B25" s="382" t="s">
        <v>3339</v>
      </c>
      <c r="C25" s="383"/>
      <c r="D25" s="4"/>
      <c r="E25" s="4"/>
      <c r="F25" s="4"/>
      <c r="G25" s="4"/>
      <c r="H25" s="4"/>
      <c r="I25" s="4"/>
      <c r="J25" s="4"/>
      <c r="K25" s="4"/>
      <c r="L25" s="4"/>
      <c r="M25" s="4"/>
      <c r="N25" s="4"/>
      <c r="O25" s="4"/>
      <c r="P25" s="4"/>
      <c r="Q25" s="4"/>
    </row>
    <row r="26" spans="1:17" ht="30" hidden="1" customHeight="1" x14ac:dyDescent="0.2">
      <c r="A26" s="44" t="s">
        <v>3340</v>
      </c>
      <c r="B26" s="382" t="s">
        <v>3341</v>
      </c>
      <c r="C26" s="383"/>
      <c r="D26" s="4"/>
      <c r="E26" s="4"/>
      <c r="F26" s="4"/>
      <c r="G26" s="4"/>
      <c r="H26" s="4"/>
      <c r="I26" s="4"/>
      <c r="J26" s="4"/>
      <c r="K26" s="4"/>
      <c r="L26" s="4"/>
      <c r="M26" s="4"/>
      <c r="N26" s="4"/>
      <c r="O26" s="4"/>
      <c r="P26" s="4"/>
      <c r="Q26" s="4"/>
    </row>
    <row r="27" spans="1:17" ht="70.5" hidden="1" customHeight="1" x14ac:dyDescent="0.2">
      <c r="A27" s="44" t="s">
        <v>3342</v>
      </c>
      <c r="B27" s="382" t="s">
        <v>3343</v>
      </c>
      <c r="C27" s="383"/>
      <c r="D27" s="4"/>
      <c r="E27" s="4"/>
      <c r="F27" s="4"/>
      <c r="G27" s="4"/>
      <c r="H27" s="4"/>
      <c r="I27" s="4"/>
      <c r="J27" s="4"/>
      <c r="K27" s="4"/>
      <c r="L27" s="4"/>
      <c r="M27" s="4"/>
      <c r="N27" s="4"/>
      <c r="O27" s="4"/>
      <c r="P27" s="4"/>
      <c r="Q27" s="4"/>
    </row>
    <row r="28" spans="1:17" ht="48" hidden="1" customHeight="1" x14ac:dyDescent="0.2">
      <c r="A28" s="44" t="s">
        <v>3344</v>
      </c>
      <c r="B28" s="382" t="s">
        <v>3345</v>
      </c>
      <c r="C28" s="383"/>
      <c r="D28" s="4"/>
      <c r="E28" s="4"/>
      <c r="F28" s="4"/>
      <c r="G28" s="4"/>
      <c r="H28" s="4"/>
      <c r="I28" s="4"/>
      <c r="J28" s="4"/>
      <c r="K28" s="4"/>
      <c r="L28" s="4"/>
      <c r="M28" s="4"/>
      <c r="N28" s="4"/>
      <c r="O28" s="4"/>
      <c r="P28" s="4"/>
      <c r="Q28" s="4"/>
    </row>
    <row r="29" spans="1:17" ht="100.5" hidden="1" customHeight="1" x14ac:dyDescent="0.2">
      <c r="A29" s="44" t="s">
        <v>3346</v>
      </c>
      <c r="B29" s="382" t="s">
        <v>3347</v>
      </c>
      <c r="C29" s="383"/>
      <c r="D29" s="4"/>
      <c r="E29" s="4"/>
      <c r="F29" s="4"/>
      <c r="G29" s="4"/>
      <c r="H29" s="4"/>
      <c r="I29" s="4"/>
      <c r="J29" s="4"/>
      <c r="K29" s="4"/>
      <c r="L29" s="4"/>
      <c r="M29" s="4"/>
      <c r="N29" s="4"/>
      <c r="O29" s="4"/>
      <c r="P29" s="4"/>
      <c r="Q29" s="4"/>
    </row>
    <row r="30" spans="1:17" ht="45" hidden="1" customHeight="1" x14ac:dyDescent="0.2">
      <c r="A30" s="44" t="s">
        <v>3348</v>
      </c>
      <c r="B30" s="382" t="s">
        <v>3349</v>
      </c>
      <c r="C30" s="383"/>
      <c r="D30" s="4"/>
      <c r="E30" s="4"/>
      <c r="F30" s="4"/>
      <c r="G30" s="4"/>
      <c r="H30" s="4"/>
      <c r="I30" s="4"/>
      <c r="J30" s="4"/>
      <c r="K30" s="4"/>
      <c r="L30" s="4"/>
      <c r="M30" s="4"/>
      <c r="N30" s="4"/>
      <c r="O30" s="4"/>
      <c r="P30" s="4"/>
      <c r="Q30" s="4"/>
    </row>
    <row r="31" spans="1:17" ht="45" hidden="1" customHeight="1" x14ac:dyDescent="0.2">
      <c r="A31" s="44" t="s">
        <v>3350</v>
      </c>
      <c r="B31" s="382" t="s">
        <v>3351</v>
      </c>
      <c r="C31" s="383"/>
      <c r="D31" s="4"/>
      <c r="E31" s="4"/>
      <c r="F31" s="4"/>
      <c r="G31" s="4"/>
      <c r="H31" s="4"/>
      <c r="I31" s="4"/>
      <c r="J31" s="4"/>
      <c r="K31" s="4"/>
      <c r="L31" s="4"/>
      <c r="M31" s="4"/>
      <c r="N31" s="4"/>
      <c r="O31" s="4"/>
      <c r="P31" s="4"/>
      <c r="Q31" s="4"/>
    </row>
    <row r="32" spans="1:17" ht="45" hidden="1" customHeight="1" x14ac:dyDescent="0.2">
      <c r="A32" s="44" t="s">
        <v>3352</v>
      </c>
      <c r="B32" s="382" t="s">
        <v>3353</v>
      </c>
      <c r="C32" s="383"/>
      <c r="D32" s="4"/>
      <c r="E32" s="4"/>
      <c r="F32" s="4"/>
      <c r="G32" s="4"/>
      <c r="H32" s="4"/>
      <c r="I32" s="4"/>
      <c r="J32" s="4"/>
      <c r="K32" s="4"/>
      <c r="L32" s="4"/>
      <c r="M32" s="4"/>
      <c r="N32" s="4"/>
      <c r="O32" s="4"/>
      <c r="P32" s="4"/>
      <c r="Q32" s="4"/>
    </row>
    <row r="33" spans="1:21" ht="72" hidden="1" customHeight="1" x14ac:dyDescent="0.2">
      <c r="A33" s="44" t="s">
        <v>3354</v>
      </c>
      <c r="B33" s="382" t="s">
        <v>3355</v>
      </c>
      <c r="C33" s="383"/>
      <c r="D33" s="4"/>
      <c r="E33" s="4"/>
      <c r="F33" s="4"/>
      <c r="G33" s="4"/>
      <c r="H33" s="4"/>
      <c r="I33" s="4"/>
      <c r="J33" s="4"/>
      <c r="K33" s="4"/>
      <c r="L33" s="4"/>
      <c r="M33" s="4"/>
      <c r="N33" s="4"/>
      <c r="O33" s="4"/>
      <c r="P33" s="4"/>
      <c r="Q33" s="4"/>
    </row>
    <row r="34" spans="1:21" ht="79.5" hidden="1" customHeight="1" x14ac:dyDescent="0.2">
      <c r="A34" s="44" t="s">
        <v>3356</v>
      </c>
      <c r="B34" s="382" t="s">
        <v>3357</v>
      </c>
      <c r="C34" s="383"/>
      <c r="D34" s="4"/>
      <c r="E34" s="4"/>
      <c r="F34" s="4"/>
      <c r="G34" s="4"/>
      <c r="H34" s="4"/>
      <c r="I34" s="4"/>
      <c r="J34" s="4"/>
      <c r="K34" s="4"/>
      <c r="L34" s="4"/>
      <c r="M34" s="4"/>
      <c r="N34" s="4"/>
      <c r="O34" s="4"/>
      <c r="P34" s="4"/>
      <c r="Q34" s="4"/>
    </row>
    <row r="35" spans="1:21" ht="70.5" hidden="1" customHeight="1" x14ac:dyDescent="0.2">
      <c r="A35" s="44" t="s">
        <v>3358</v>
      </c>
      <c r="B35" s="382" t="s">
        <v>3359</v>
      </c>
      <c r="C35" s="383"/>
      <c r="D35" s="4"/>
      <c r="E35" s="4"/>
      <c r="F35" s="4"/>
      <c r="G35" s="4"/>
      <c r="H35" s="4"/>
      <c r="I35" s="4"/>
      <c r="J35" s="4"/>
      <c r="K35" s="4"/>
      <c r="L35" s="4"/>
      <c r="M35" s="4"/>
      <c r="N35" s="4"/>
      <c r="O35" s="4"/>
      <c r="P35" s="4"/>
      <c r="Q35" s="4"/>
    </row>
    <row r="36" spans="1:21" ht="45.75" hidden="1" customHeight="1" x14ac:dyDescent="0.2">
      <c r="A36" s="44" t="s">
        <v>3360</v>
      </c>
      <c r="B36" s="382" t="s">
        <v>3361</v>
      </c>
      <c r="C36" s="383"/>
      <c r="D36" s="4"/>
      <c r="E36" s="4"/>
      <c r="F36" s="4"/>
      <c r="G36" s="4"/>
      <c r="H36" s="4"/>
      <c r="I36" s="4"/>
      <c r="J36" s="4"/>
      <c r="K36" s="4"/>
      <c r="L36" s="4"/>
      <c r="M36" s="4"/>
      <c r="N36" s="4"/>
      <c r="O36" s="4"/>
      <c r="P36" s="4"/>
      <c r="Q36" s="4"/>
    </row>
    <row r="37" spans="1:21" ht="54.75" hidden="1" customHeight="1" x14ac:dyDescent="0.2">
      <c r="A37" s="44" t="s">
        <v>3362</v>
      </c>
      <c r="B37" s="382" t="s">
        <v>3363</v>
      </c>
      <c r="C37" s="383"/>
      <c r="D37" s="4"/>
      <c r="E37" s="4"/>
      <c r="F37" s="4"/>
      <c r="G37" s="4"/>
      <c r="H37" s="4"/>
      <c r="I37" s="4"/>
      <c r="J37" s="4"/>
      <c r="K37" s="4"/>
      <c r="L37" s="4"/>
      <c r="M37" s="4"/>
      <c r="N37" s="4"/>
      <c r="O37" s="4"/>
      <c r="P37" s="4"/>
      <c r="Q37" s="4"/>
    </row>
    <row r="38" spans="1:21" ht="37.5" hidden="1" customHeight="1" x14ac:dyDescent="0.2">
      <c r="A38" s="44" t="s">
        <v>3364</v>
      </c>
      <c r="B38" s="382" t="s">
        <v>3365</v>
      </c>
      <c r="C38" s="383"/>
      <c r="D38" s="4"/>
      <c r="E38" s="4"/>
      <c r="F38" s="4"/>
      <c r="G38" s="4"/>
      <c r="H38" s="4"/>
      <c r="I38" s="4"/>
      <c r="J38" s="4"/>
      <c r="K38" s="4"/>
      <c r="L38" s="4"/>
      <c r="M38" s="4"/>
      <c r="N38" s="4"/>
      <c r="O38" s="4"/>
      <c r="P38" s="4"/>
      <c r="Q38" s="4"/>
    </row>
    <row r="39" spans="1:21" ht="61.5" hidden="1" customHeight="1" x14ac:dyDescent="0.2">
      <c r="A39" s="44" t="s">
        <v>3366</v>
      </c>
      <c r="B39" s="382" t="s">
        <v>3367</v>
      </c>
      <c r="C39" s="383"/>
      <c r="D39" s="4"/>
      <c r="E39" s="4"/>
      <c r="F39" s="4"/>
      <c r="G39" s="4"/>
      <c r="H39" s="4"/>
      <c r="I39" s="4"/>
      <c r="J39" s="4"/>
      <c r="K39" s="4"/>
      <c r="L39" s="4"/>
      <c r="M39" s="4"/>
      <c r="N39" s="4"/>
      <c r="O39" s="4"/>
      <c r="P39" s="4"/>
      <c r="Q39" s="4"/>
    </row>
    <row r="40" spans="1:21" ht="53.25" hidden="1" customHeight="1" x14ac:dyDescent="0.2">
      <c r="A40" s="44" t="s">
        <v>3368</v>
      </c>
      <c r="B40" s="382" t="s">
        <v>3369</v>
      </c>
      <c r="C40" s="383"/>
      <c r="D40" s="4"/>
      <c r="E40" s="4"/>
      <c r="F40" s="4"/>
      <c r="G40" s="4"/>
      <c r="H40" s="4"/>
      <c r="I40" s="4"/>
      <c r="J40" s="4"/>
      <c r="K40" s="4"/>
      <c r="L40" s="4"/>
      <c r="M40" s="4"/>
      <c r="N40" s="4"/>
      <c r="O40" s="4"/>
      <c r="P40" s="4"/>
      <c r="Q40" s="4"/>
    </row>
    <row r="41" spans="1:21" ht="73.5" hidden="1" customHeight="1" x14ac:dyDescent="0.2">
      <c r="A41" s="44" t="s">
        <v>3370</v>
      </c>
      <c r="B41" s="382" t="s">
        <v>3371</v>
      </c>
      <c r="C41" s="383"/>
      <c r="D41" s="4"/>
      <c r="E41" s="4"/>
      <c r="F41" s="4"/>
      <c r="G41" s="4"/>
      <c r="H41" s="4"/>
      <c r="I41" s="4"/>
      <c r="J41" s="4"/>
      <c r="K41" s="4"/>
      <c r="L41" s="4"/>
      <c r="M41" s="4"/>
      <c r="N41" s="4"/>
      <c r="O41" s="4"/>
      <c r="P41" s="4"/>
      <c r="Q41" s="4"/>
    </row>
    <row r="42" spans="1:21" ht="57.75" hidden="1" customHeight="1" x14ac:dyDescent="0.2">
      <c r="A42" s="44" t="s">
        <v>3372</v>
      </c>
      <c r="B42" s="382" t="s">
        <v>3373</v>
      </c>
      <c r="C42" s="383"/>
      <c r="D42" s="4"/>
      <c r="E42" s="4"/>
      <c r="F42" s="4"/>
      <c r="G42" s="4"/>
      <c r="H42" s="4"/>
      <c r="I42" s="4"/>
      <c r="J42" s="4"/>
      <c r="K42" s="4"/>
      <c r="L42" s="4"/>
      <c r="M42" s="4"/>
      <c r="N42" s="4"/>
      <c r="O42" s="4"/>
      <c r="P42" s="4"/>
      <c r="Q42" s="4"/>
    </row>
    <row r="43" spans="1:21" ht="84" hidden="1" customHeight="1" x14ac:dyDescent="0.2">
      <c r="A43" s="44" t="s">
        <v>3374</v>
      </c>
      <c r="B43" s="382" t="s">
        <v>3375</v>
      </c>
      <c r="C43" s="383"/>
      <c r="D43" s="4"/>
      <c r="E43" s="4"/>
      <c r="F43" s="4"/>
      <c r="G43" s="4"/>
      <c r="H43" s="4"/>
      <c r="I43" s="4"/>
      <c r="J43" s="4"/>
      <c r="K43" s="4"/>
      <c r="L43" s="4"/>
      <c r="M43" s="4"/>
      <c r="N43" s="4"/>
      <c r="O43" s="4"/>
      <c r="P43" s="4"/>
      <c r="Q43" s="4"/>
    </row>
    <row r="44" spans="1:21" ht="48" hidden="1" customHeight="1" x14ac:dyDescent="0.2">
      <c r="A44" s="44" t="s">
        <v>3376</v>
      </c>
      <c r="B44" s="382" t="s">
        <v>3377</v>
      </c>
      <c r="C44" s="383"/>
      <c r="D44" s="4"/>
      <c r="E44" s="4"/>
      <c r="F44" s="4"/>
      <c r="G44" s="4"/>
      <c r="H44" s="4"/>
      <c r="I44" s="4"/>
      <c r="J44" s="4"/>
      <c r="K44" s="4"/>
      <c r="L44" s="4"/>
      <c r="M44" s="4"/>
      <c r="N44" s="4"/>
      <c r="O44" s="4"/>
      <c r="P44" s="4"/>
      <c r="Q44" s="4"/>
    </row>
    <row r="45" spans="1:21" ht="57" hidden="1" customHeight="1" x14ac:dyDescent="0.2">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91" t="s">
        <v>3381</v>
      </c>
      <c r="C46" s="383"/>
      <c r="D46" s="42"/>
      <c r="E46" s="4"/>
      <c r="F46" s="4"/>
      <c r="G46" s="4"/>
      <c r="H46" s="4"/>
      <c r="I46" s="4"/>
      <c r="J46" s="4"/>
      <c r="K46" s="4"/>
      <c r="L46" s="4"/>
      <c r="M46" s="4"/>
      <c r="N46" s="4"/>
      <c r="O46" s="4"/>
      <c r="P46" s="4"/>
      <c r="Q46" s="4"/>
    </row>
    <row r="47" spans="1:21" ht="66" hidden="1" customHeight="1" x14ac:dyDescent="0.2">
      <c r="A47" s="50" t="s">
        <v>3382</v>
      </c>
      <c r="B47" s="392" t="s">
        <v>3383</v>
      </c>
      <c r="C47" s="392"/>
      <c r="D47" s="4"/>
      <c r="E47" s="4"/>
      <c r="F47" s="4"/>
      <c r="G47" s="4"/>
      <c r="H47" s="4"/>
      <c r="I47" s="4"/>
      <c r="J47" s="4"/>
      <c r="K47" s="4"/>
      <c r="L47" s="4"/>
      <c r="M47" s="4"/>
      <c r="N47" s="4"/>
      <c r="O47" s="4"/>
      <c r="P47" s="4"/>
      <c r="Q47" s="4"/>
    </row>
    <row r="48" spans="1:21" ht="123.75" customHeight="1" x14ac:dyDescent="0.2">
      <c r="A48" s="312" t="s">
        <v>3384</v>
      </c>
      <c r="B48" s="390" t="s">
        <v>3385</v>
      </c>
      <c r="C48" s="389"/>
      <c r="D48" s="4"/>
      <c r="E48" s="4"/>
      <c r="F48" s="4"/>
      <c r="G48" s="4"/>
      <c r="H48" s="4"/>
      <c r="I48" s="4"/>
      <c r="J48" s="4"/>
      <c r="K48" s="4"/>
      <c r="L48" s="4"/>
      <c r="M48" s="4"/>
      <c r="N48" s="4"/>
      <c r="O48" s="4"/>
      <c r="P48" s="4"/>
      <c r="Q48" s="4"/>
    </row>
    <row r="49" spans="1:17" s="306" customFormat="1" ht="34.5" customHeight="1" x14ac:dyDescent="0.2">
      <c r="A49" s="312" t="s">
        <v>3386</v>
      </c>
      <c r="B49" s="388" t="s">
        <v>3387</v>
      </c>
      <c r="C49" s="389"/>
      <c r="D49" s="4"/>
      <c r="E49" s="4"/>
      <c r="F49" s="4"/>
      <c r="G49" s="4"/>
      <c r="H49" s="4"/>
      <c r="I49" s="4"/>
      <c r="J49" s="4"/>
      <c r="K49" s="4"/>
      <c r="L49" s="4"/>
      <c r="M49" s="4"/>
      <c r="N49" s="4"/>
      <c r="O49" s="4"/>
      <c r="P49" s="4"/>
      <c r="Q49" s="4"/>
    </row>
    <row r="50" spans="1:17" s="313" customFormat="1" ht="34.5" customHeight="1" x14ac:dyDescent="0.2">
      <c r="A50" s="312" t="s">
        <v>3388</v>
      </c>
      <c r="B50" s="388" t="s">
        <v>3389</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2022-07-11T05:55:30Z</cp:lastPrinted>
  <dcterms:created xsi:type="dcterms:W3CDTF">2022-04-01T05:14:30Z</dcterms:created>
  <dcterms:modified xsi:type="dcterms:W3CDTF">2022-07-11T06:01:40Z</dcterms:modified>
</cp:coreProperties>
</file>