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1"/>
  </bookViews>
  <sheets>
    <sheet name="RefStr" sheetId="1" r:id="rId1"/>
    <sheet name="FINANCIJSKI PLAN" sheetId="2" r:id="rId2"/>
  </sheets>
  <externalReferences>
    <externalReference r:id="rId5"/>
  </externalReferences>
  <definedNames>
    <definedName name="_xlnm.Print_Titles" localSheetId="1">'FINANCIJSKI PLAN'!$2:$2</definedName>
  </definedNames>
  <calcPr fullCalcOnLoad="1"/>
</workbook>
</file>

<file path=xl/sharedStrings.xml><?xml version="1.0" encoding="utf-8"?>
<sst xmlns="http://schemas.openxmlformats.org/spreadsheetml/2006/main" count="1133" uniqueCount="879">
  <si>
    <t>Rashodi poslovanja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</si>
  <si>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</si>
  <si>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</si>
  <si>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</si>
  <si>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</si>
  <si>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</si>
  <si>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</si>
  <si>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</si>
  <si>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</si>
  <si>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</si>
  <si>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</si>
  <si>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</si>
  <si>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</si>
  <si>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</si>
  <si>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</si>
  <si>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</si>
  <si>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</si>
  <si>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</si>
  <si>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</si>
  <si>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</si>
  <si>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</si>
  <si>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</si>
  <si>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</si>
  <si>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</si>
  <si>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</si>
  <si>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</si>
  <si>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</si>
  <si>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</si>
  <si>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</si>
  <si>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</si>
  <si>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</si>
  <si>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</si>
  <si>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</si>
  <si>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</si>
  <si>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</si>
  <si>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</si>
  <si>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</si>
  <si>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</si>
  <si>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</si>
  <si>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Sitni inventar i auto gume</t>
  </si>
  <si>
    <t>Sitni inventar</t>
  </si>
  <si>
    <t>Auto gume</t>
  </si>
  <si>
    <t>Vojna oprema</t>
  </si>
  <si>
    <t>Službena, radna i zaštitna odjeća i obuća</t>
  </si>
  <si>
    <t>Rashodi za usluge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</si>
  <si>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</si>
  <si>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</si>
  <si>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</si>
  <si>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</si>
  <si>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</si>
  <si>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</si>
  <si>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</si>
  <si>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</si>
  <si>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</si>
  <si>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</si>
  <si>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</si>
  <si>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</si>
  <si>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</si>
  <si>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</si>
  <si>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</si>
  <si>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</si>
  <si>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</si>
  <si>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</si>
  <si>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</si>
  <si>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Zakupnine i najamnine</t>
  </si>
  <si>
    <t>Zakupnine za zemljišta</t>
  </si>
  <si>
    <t>Zakupnine i najamnine za građevinske objekte</t>
  </si>
  <si>
    <t xml:space="preserve">Zakupnine i najamnine za opremu </t>
  </si>
  <si>
    <t>Licence</t>
  </si>
  <si>
    <t>Ostale  zakupnine i najamnine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</si>
  <si>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</si>
  <si>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</si>
  <si>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</si>
  <si>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</si>
  <si>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</si>
  <si>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</si>
  <si>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</si>
  <si>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</si>
  <si>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</si>
  <si>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</si>
  <si>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</si>
  <si>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</si>
  <si>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</si>
  <si>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</si>
  <si>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</si>
  <si>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</si>
  <si>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</si>
  <si>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</si>
  <si>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</si>
  <si>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</si>
  <si>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</si>
  <si>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</si>
  <si>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</si>
  <si>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</si>
  <si>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</si>
  <si>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</si>
  <si>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</si>
  <si>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Ostali nespomenuti rashodi poslovanja</t>
  </si>
  <si>
    <t>Naknade za rad predstavničkih i izvršnih tijela, povjerenstava i slično</t>
  </si>
  <si>
    <t xml:space="preserve">Naknade članovima predstavničkih i izvršnih tijela i upravnih vijeća </t>
  </si>
  <si>
    <t>Naknade članovima povjerenstava</t>
  </si>
  <si>
    <t>Naknade za rad osobama lišenih slobode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</si>
  <si>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</si>
  <si>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</si>
  <si>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</si>
  <si>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</si>
  <si>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</si>
  <si>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</si>
  <si>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</si>
  <si>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</si>
  <si>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</si>
  <si>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Financijski rashodi</t>
  </si>
  <si>
    <t>Kamate za izdane vrijednosne papire</t>
  </si>
  <si>
    <t>Kamate za izdane trezorske zapise</t>
  </si>
  <si>
    <t>Kamate za izdane trezorske zapise u zemlji</t>
  </si>
  <si>
    <t>Kamate za izdane trezorske zapise u inozemstvu</t>
  </si>
  <si>
    <t>Kamate za izdane mjenice</t>
  </si>
  <si>
    <t>Kamate za izdane mjenice u domaćoj valuti</t>
  </si>
  <si>
    <t>Kamate za izdane mjenice u stranoj valuti</t>
  </si>
  <si>
    <t>Kamate za izdane obveznice</t>
  </si>
  <si>
    <t>Kamate za izdane obveznice u zemlji</t>
  </si>
  <si>
    <t>Kamate za izdane obveznice u inozemstvu</t>
  </si>
  <si>
    <t>Kamate za ostale vrijednosne papire</t>
  </si>
  <si>
    <t>Kamate za ostale vrijednosne papire u zemlji</t>
  </si>
  <si>
    <t>Kamate za ostale vrijednosne papire u inozemstvu</t>
  </si>
  <si>
    <t>Kamate za primljene kredite i zajmove</t>
  </si>
  <si>
    <t>Kamate za primljene kredite i zajmove od međunarodnih organizacija, institucija i tijela EU te inozemnih vlada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</si>
  <si>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</si>
  <si>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</si>
  <si>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</si>
  <si>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</si>
  <si>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i zajmove od kreditnih i ostalih financijskih institucija u javnom sektoru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</si>
  <si>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</si>
  <si>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</si>
  <si>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</si>
  <si>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i zajmove od kreditnih i ostalih financijskih institucija izvan javnog sektora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</si>
  <si>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</si>
  <si>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</si>
  <si>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</si>
  <si>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</si>
  <si>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</si>
  <si>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</si>
  <si>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odobrene, a nerealizirane kredite i zajmove</t>
  </si>
  <si>
    <t>Kamate za primljene zajmove od trgovačkih društava u javnom sektoru</t>
  </si>
  <si>
    <t>Kamate za primljene zajmove od drugih razina vlasti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</si>
  <si>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</si>
  <si>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</si>
  <si>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</si>
  <si>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</si>
  <si>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</si>
  <si>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</si>
  <si>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</si>
  <si>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</si>
  <si>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</si>
  <si>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</si>
  <si>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</si>
  <si>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valutne klauzule</t>
  </si>
  <si>
    <t xml:space="preserve">Negativne tečajne razlike </t>
  </si>
  <si>
    <t>Razlike zbog primjene valutne klauzule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</si>
  <si>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</si>
  <si>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</si>
  <si>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</si>
  <si>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</si>
  <si>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</si>
  <si>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>Ostali nespomenuti financijski rashodi</t>
  </si>
  <si>
    <t>Diskont na izdane vrijednosne papire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</si>
  <si>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</si>
  <si>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</si>
  <si>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</si>
  <si>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</si>
  <si>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</si>
  <si>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</si>
  <si>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</si>
  <si>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</si>
  <si>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</si>
  <si>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</si>
  <si>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Rashodi za nabavu nefinancijske imovine</t>
  </si>
  <si>
    <t>Rashodi za nabavu neproizvedene dugotrajne imovine</t>
  </si>
  <si>
    <t>Materijalna imovina - prirodna bogatstva</t>
  </si>
  <si>
    <t>Zemljište</t>
  </si>
  <si>
    <t>Poljoprivredno zemljište</t>
  </si>
  <si>
    <t>Građevinsko zemljište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</si>
  <si>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</si>
  <si>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</si>
  <si>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</si>
  <si>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</si>
  <si>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</si>
  <si>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</si>
  <si>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Ostala prirodna materijalna imovina</t>
  </si>
  <si>
    <t>Nacionalni parkovi i parkovi prirode</t>
  </si>
  <si>
    <t>Vodna bogatstva (vode)</t>
  </si>
  <si>
    <t>Elektromagnetske frekvencije</t>
  </si>
  <si>
    <t>Ostala nespomenuta prirodna materijalna imovina</t>
  </si>
  <si>
    <t>Nematerijalna imovina</t>
  </si>
  <si>
    <t>Patenti</t>
  </si>
  <si>
    <t>Koncesije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</si>
  <si>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</si>
  <si>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</si>
  <si>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</si>
  <si>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</si>
  <si>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</si>
  <si>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</si>
  <si>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</si>
  <si>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</si>
  <si>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</si>
  <si>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Predujmovi za nabavu neproizvedene imovine</t>
  </si>
  <si>
    <t>Rashodi za nabavu proizvedene dugotrajne imovine</t>
  </si>
  <si>
    <t>Građevinski objekti</t>
  </si>
  <si>
    <t>Stambeni objekti</t>
  </si>
  <si>
    <t>Stambeni objekti za zaposlene</t>
  </si>
  <si>
    <t>Stambeni objekti za socijalne skupine građana</t>
  </si>
  <si>
    <t>Ostali stambeni objekti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</si>
  <si>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</si>
  <si>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</si>
  <si>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</si>
  <si>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</si>
  <si>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</si>
  <si>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</si>
  <si>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</si>
  <si>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</si>
  <si>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</si>
  <si>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</si>
  <si>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Ceste</t>
  </si>
  <si>
    <t xml:space="preserve">Željeznice </t>
  </si>
  <si>
    <t>Zrakoplovne piste</t>
  </si>
  <si>
    <t>Mostovi i tuneli</t>
  </si>
  <si>
    <t>Ostali slični prometni objekti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</si>
  <si>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</si>
  <si>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</si>
  <si>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</si>
  <si>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</si>
  <si>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</si>
  <si>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</si>
  <si>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</si>
  <si>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</si>
  <si>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</si>
  <si>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</si>
  <si>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</si>
  <si>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</si>
  <si>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</si>
  <si>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</si>
  <si>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</si>
  <si>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</si>
  <si>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</si>
  <si>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</si>
  <si>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</si>
  <si>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</si>
  <si>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</si>
  <si>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</si>
  <si>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</si>
  <si>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</si>
  <si>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</si>
  <si>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</si>
  <si>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</si>
  <si>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</si>
  <si>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</si>
  <si>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</si>
  <si>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</si>
  <si>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</si>
  <si>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</si>
  <si>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</si>
  <si>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</si>
  <si>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</si>
  <si>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</si>
  <si>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</si>
  <si>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</si>
  <si>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</si>
  <si>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</si>
  <si>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</si>
  <si>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</si>
  <si>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</si>
  <si>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</si>
  <si>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</si>
  <si>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</si>
  <si>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</si>
  <si>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</si>
  <si>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</si>
  <si>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</si>
  <si>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</si>
  <si>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</si>
  <si>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</si>
  <si>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</si>
  <si>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</si>
  <si>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</si>
  <si>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</si>
  <si>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>Prijevozna sredstva u pomorskom i riječnom prometu</t>
  </si>
  <si>
    <t>Plovila</t>
  </si>
  <si>
    <t>Trajekti</t>
  </si>
  <si>
    <t>Ostala prijevozna sredstva u pomorskom i riječnom prometu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</si>
  <si>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</si>
  <si>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</si>
  <si>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</si>
  <si>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</si>
  <si>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</si>
  <si>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>Knjige</t>
  </si>
  <si>
    <t>Umjetnička djela (izložena u galerijama, muzejima i slično)</t>
  </si>
  <si>
    <t>Djela likovnih umjetnika</t>
  </si>
  <si>
    <t>Kiparska djela</t>
  </si>
  <si>
    <t>Ostala umjetnička djela</t>
  </si>
  <si>
    <t>Muzejski izlošci i predmeti prirodnih rijetkosti</t>
  </si>
  <si>
    <t>Muzejski izlošci</t>
  </si>
  <si>
    <t>Predmeti prirodnih rijetkosti</t>
  </si>
  <si>
    <t>Ostale nespomenute izložbene vrijednosti</t>
  </si>
  <si>
    <t>Višegodišnji nasadi i osnovno stado</t>
  </si>
  <si>
    <t>Višegodišnji nasadi</t>
  </si>
  <si>
    <t>Šume</t>
  </si>
  <si>
    <t>Ostali višegodišnji nasadi</t>
  </si>
  <si>
    <t>Osnovno stado</t>
  </si>
  <si>
    <t>Nematerijalna proizvedena imovina</t>
  </si>
  <si>
    <t>Istraživanje rudnih bogatstava</t>
  </si>
  <si>
    <t>Ulaganja u računalne programe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</si>
  <si>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</si>
  <si>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</si>
  <si>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</si>
  <si>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</si>
  <si>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</si>
  <si>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</si>
  <si>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</si>
  <si>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</si>
  <si>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</si>
  <si>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Predujmovi za nabavu proizvedene dugotrajne imovine</t>
  </si>
  <si>
    <t>Rashodi za nabavu plemenitih metala i ostalih pohranjenih vrijednosti</t>
  </si>
  <si>
    <t>Plemeniti metali i ostale pohranjene vrijednosti</t>
  </si>
  <si>
    <t>Plemeniti metali i drago kamenje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</si>
  <si>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</si>
  <si>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</si>
  <si>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</si>
  <si>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</si>
  <si>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</si>
  <si>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</si>
  <si>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Državna službena kartografija</t>
  </si>
  <si>
    <t>Ostale pohranjene vrijednosti</t>
  </si>
  <si>
    <t>Predujmovi za nabavu plemenitih metala, umjetničkih i znanstvenih dijela i ostalih vrijednosti</t>
  </si>
  <si>
    <t>Rashodi za nabavu proizvedene kratkotrajne imovine</t>
  </si>
  <si>
    <t>Rashodi za nabavu zaliha</t>
  </si>
  <si>
    <t>Strateške zalihe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</si>
  <si>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</si>
  <si>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</si>
  <si>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</si>
  <si>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</si>
  <si>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</si>
  <si>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Predujmovi za dodatna ulaganja na nefinancijskoj imovini</t>
  </si>
  <si>
    <t>Raspored rashoda</t>
  </si>
  <si>
    <t>3</t>
  </si>
  <si>
    <t>32</t>
  </si>
  <si>
    <t>321</t>
  </si>
  <si>
    <t>3211</t>
  </si>
  <si>
    <t>32111</t>
  </si>
  <si>
    <t>32112</t>
  </si>
  <si>
    <t>32113</t>
  </si>
  <si>
    <t>32114</t>
  </si>
  <si>
    <t>32115</t>
  </si>
  <si>
    <t>32116</t>
  </si>
  <si>
    <t>32119</t>
  </si>
  <si>
    <t>3212</t>
  </si>
  <si>
    <t>32121</t>
  </si>
  <si>
    <t>32122</t>
  </si>
  <si>
    <t>32123</t>
  </si>
  <si>
    <t>3213</t>
  </si>
  <si>
    <t>32131</t>
  </si>
  <si>
    <t>32132</t>
  </si>
  <si>
    <t>322</t>
  </si>
  <si>
    <t>3221</t>
  </si>
  <si>
    <t>32211</t>
  </si>
  <si>
    <t>32212</t>
  </si>
  <si>
    <t>32213</t>
  </si>
  <si>
    <t>32214</t>
  </si>
  <si>
    <t>32216</t>
  </si>
  <si>
    <t>32219</t>
  </si>
  <si>
    <t>3222</t>
  </si>
  <si>
    <t>32221</t>
  </si>
  <si>
    <t>32222</t>
  </si>
  <si>
    <t>32223</t>
  </si>
  <si>
    <t>32224</t>
  </si>
  <si>
    <t>32225</t>
  </si>
  <si>
    <t>32229</t>
  </si>
  <si>
    <t>3223</t>
  </si>
  <si>
    <t>32231</t>
  </si>
  <si>
    <t>32232</t>
  </si>
  <si>
    <t>32233</t>
  </si>
  <si>
    <t>32234</t>
  </si>
  <si>
    <t>32239</t>
  </si>
  <si>
    <t>3225</t>
  </si>
  <si>
    <t>32251</t>
  </si>
  <si>
    <t>32252</t>
  </si>
  <si>
    <t>3226</t>
  </si>
  <si>
    <t>32261</t>
  </si>
  <si>
    <t>3227</t>
  </si>
  <si>
    <t>32271</t>
  </si>
  <si>
    <t>323</t>
  </si>
  <si>
    <t>3231</t>
  </si>
  <si>
    <t>32311</t>
  </si>
  <si>
    <t>32312</t>
  </si>
  <si>
    <t>32313</t>
  </si>
  <si>
    <t>32314</t>
  </si>
  <si>
    <t>32319</t>
  </si>
  <si>
    <t>3233</t>
  </si>
  <si>
    <t>32331</t>
  </si>
  <si>
    <t>32332</t>
  </si>
  <si>
    <t>32333</t>
  </si>
  <si>
    <t>32334</t>
  </si>
  <si>
    <t>32339</t>
  </si>
  <si>
    <t>3234</t>
  </si>
  <si>
    <t>32341</t>
  </si>
  <si>
    <t>32342</t>
  </si>
  <si>
    <t>32343</t>
  </si>
  <si>
    <t>32344</t>
  </si>
  <si>
    <t>32347</t>
  </si>
  <si>
    <t>32349</t>
  </si>
  <si>
    <t>3235</t>
  </si>
  <si>
    <t>32351</t>
  </si>
  <si>
    <t>32352</t>
  </si>
  <si>
    <t>32353</t>
  </si>
  <si>
    <t>32354</t>
  </si>
  <si>
    <t>32359</t>
  </si>
  <si>
    <t>3236</t>
  </si>
  <si>
    <t>32361</t>
  </si>
  <si>
    <t>32362</t>
  </si>
  <si>
    <t>32363</t>
  </si>
  <si>
    <t>32369</t>
  </si>
  <si>
    <t>3237</t>
  </si>
  <si>
    <t>32371</t>
  </si>
  <si>
    <t>32372</t>
  </si>
  <si>
    <t>32373</t>
  </si>
  <si>
    <t>32374</t>
  </si>
  <si>
    <t>32375</t>
  </si>
  <si>
    <t>32376</t>
  </si>
  <si>
    <t>32377</t>
  </si>
  <si>
    <t>32378</t>
  </si>
  <si>
    <t>32379</t>
  </si>
  <si>
    <t>3238</t>
  </si>
  <si>
    <t>32381</t>
  </si>
  <si>
    <t>32382</t>
  </si>
  <si>
    <t>32389</t>
  </si>
  <si>
    <t>3239</t>
  </si>
  <si>
    <t>32391</t>
  </si>
  <si>
    <t>32392</t>
  </si>
  <si>
    <t>32393</t>
  </si>
  <si>
    <t>32394</t>
  </si>
  <si>
    <t>32395</t>
  </si>
  <si>
    <t>32396</t>
  </si>
  <si>
    <t>32399</t>
  </si>
  <si>
    <t>329</t>
  </si>
  <si>
    <t>3291</t>
  </si>
  <si>
    <t>32911</t>
  </si>
  <si>
    <t>32912</t>
  </si>
  <si>
    <t>32913</t>
  </si>
  <si>
    <t>32919</t>
  </si>
  <si>
    <t>3292</t>
  </si>
  <si>
    <t>32921</t>
  </si>
  <si>
    <t>32922</t>
  </si>
  <si>
    <t>32923</t>
  </si>
  <si>
    <t>3293</t>
  </si>
  <si>
    <t>32931</t>
  </si>
  <si>
    <t>3294</t>
  </si>
  <si>
    <t>32941</t>
  </si>
  <si>
    <t>32942</t>
  </si>
  <si>
    <t>3299</t>
  </si>
  <si>
    <t>32999</t>
  </si>
  <si>
    <t>34</t>
  </si>
  <si>
    <t>341</t>
  </si>
  <si>
    <t>3411</t>
  </si>
  <si>
    <t>34111</t>
  </si>
  <si>
    <t>34112</t>
  </si>
  <si>
    <t>3412</t>
  </si>
  <si>
    <t>34121</t>
  </si>
  <si>
    <t>34122</t>
  </si>
  <si>
    <t>3413</t>
  </si>
  <si>
    <t>34131</t>
  </si>
  <si>
    <t>34132</t>
  </si>
  <si>
    <t>3419</t>
  </si>
  <si>
    <t>34191</t>
  </si>
  <si>
    <t>34192</t>
  </si>
  <si>
    <t>342</t>
  </si>
  <si>
    <t>3421</t>
  </si>
  <si>
    <t>34213</t>
  </si>
  <si>
    <t>34214</t>
  </si>
  <si>
    <t>34215</t>
  </si>
  <si>
    <t>34216</t>
  </si>
  <si>
    <t>3422</t>
  </si>
  <si>
    <t>34222</t>
  </si>
  <si>
    <t>34223</t>
  </si>
  <si>
    <t>34224</t>
  </si>
  <si>
    <t>3423</t>
  </si>
  <si>
    <t>34233</t>
  </si>
  <si>
    <t>34234</t>
  </si>
  <si>
    <t>34235</t>
  </si>
  <si>
    <t>34236</t>
  </si>
  <si>
    <t>34237</t>
  </si>
  <si>
    <t>34238</t>
  </si>
  <si>
    <t>3425</t>
  </si>
  <si>
    <t>34251</t>
  </si>
  <si>
    <t>3426</t>
  </si>
  <si>
    <t>34261</t>
  </si>
  <si>
    <t>3428</t>
  </si>
  <si>
    <t>34281</t>
  </si>
  <si>
    <t>34282</t>
  </si>
  <si>
    <t>34283</t>
  </si>
  <si>
    <t>34284</t>
  </si>
  <si>
    <t>34285</t>
  </si>
  <si>
    <t>34286</t>
  </si>
  <si>
    <t>34287</t>
  </si>
  <si>
    <t>343</t>
  </si>
  <si>
    <t>3431</t>
  </si>
  <si>
    <t>34311</t>
  </si>
  <si>
    <t>34312</t>
  </si>
  <si>
    <t>3432</t>
  </si>
  <si>
    <t>34321</t>
  </si>
  <si>
    <t>34324</t>
  </si>
  <si>
    <t>3433</t>
  </si>
  <si>
    <t>34331</t>
  </si>
  <si>
    <t>34332</t>
  </si>
  <si>
    <t>34333</t>
  </si>
  <si>
    <t>34339</t>
  </si>
  <si>
    <t>3434</t>
  </si>
  <si>
    <t>34341</t>
  </si>
  <si>
    <t>34349</t>
  </si>
  <si>
    <t>3224</t>
  </si>
  <si>
    <t>32241</t>
  </si>
  <si>
    <t>32242</t>
  </si>
  <si>
    <t>32243</t>
  </si>
  <si>
    <t>32244</t>
  </si>
  <si>
    <t>3232</t>
  </si>
  <si>
    <t>32321</t>
  </si>
  <si>
    <t>32322</t>
  </si>
  <si>
    <t>32323</t>
  </si>
  <si>
    <t>32329</t>
  </si>
  <si>
    <t>4</t>
  </si>
  <si>
    <t>41</t>
  </si>
  <si>
    <t>411</t>
  </si>
  <si>
    <t>4111</t>
  </si>
  <si>
    <t>41111</t>
  </si>
  <si>
    <t>41112</t>
  </si>
  <si>
    <t>41119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</si>
  <si>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</si>
  <si>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</si>
  <si>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</si>
  <si>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</si>
  <si>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</si>
  <si>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</si>
  <si>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</si>
  <si>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</si>
  <si>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</si>
  <si>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</si>
  <si>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</t>
  </si>
  <si>
    <t>4121</t>
  </si>
  <si>
    <t>41211</t>
  </si>
  <si>
    <t>4122</t>
  </si>
  <si>
    <t>41221</t>
  </si>
  <si>
    <t>4123</t>
  </si>
  <si>
    <t>41231</t>
  </si>
  <si>
    <t>4124</t>
  </si>
  <si>
    <t>41241</t>
  </si>
  <si>
    <t>41242</t>
  </si>
  <si>
    <t>41243</t>
  </si>
  <si>
    <t>41244</t>
  </si>
  <si>
    <t>41245</t>
  </si>
  <si>
    <t>41249</t>
  </si>
  <si>
    <t>4125</t>
  </si>
  <si>
    <t>41251</t>
  </si>
  <si>
    <t>4126</t>
  </si>
  <si>
    <t>41261</t>
  </si>
  <si>
    <t>418</t>
  </si>
  <si>
    <t>4181</t>
  </si>
  <si>
    <t>41811</t>
  </si>
  <si>
    <t>42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</si>
  <si>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</si>
  <si>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</si>
  <si>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</si>
  <si>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</si>
  <si>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</si>
  <si>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</si>
  <si>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</si>
  <si>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</si>
  <si>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</si>
  <si>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42124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</si>
  <si>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</si>
  <si>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</si>
  <si>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</si>
  <si>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</si>
  <si>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</si>
  <si>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</si>
  <si>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</si>
  <si>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</si>
  <si>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</si>
  <si>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</si>
  <si>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</si>
  <si>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</si>
  <si>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</si>
  <si>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</si>
  <si>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</si>
  <si>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</si>
  <si>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</si>
  <si>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</si>
  <si>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</si>
  <si>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</si>
  <si>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</si>
  <si>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42211</t>
  </si>
  <si>
    <t>42212</t>
  </si>
  <si>
    <t>42219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</si>
  <si>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</si>
  <si>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</si>
  <si>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</si>
  <si>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</si>
  <si>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</si>
  <si>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</si>
  <si>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</si>
  <si>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</si>
  <si>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42233</t>
  </si>
  <si>
    <t>42234</t>
  </si>
  <si>
    <t>42235</t>
  </si>
  <si>
    <t>42239</t>
  </si>
  <si>
    <t>4224</t>
  </si>
  <si>
    <t>42241</t>
  </si>
  <si>
    <t>42242</t>
  </si>
  <si>
    <t>4225</t>
  </si>
  <si>
    <t>42251</t>
  </si>
  <si>
    <t>42252</t>
  </si>
  <si>
    <t>42253</t>
  </si>
  <si>
    <t>42259</t>
  </si>
  <si>
    <t>4226</t>
  </si>
  <si>
    <t>42261</t>
  </si>
  <si>
    <t>42262</t>
  </si>
  <si>
    <t>4227</t>
  </si>
  <si>
    <t>42271</t>
  </si>
  <si>
    <t>42272</t>
  </si>
  <si>
    <t>42273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</si>
  <si>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</si>
  <si>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</si>
  <si>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</si>
  <si>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</si>
  <si>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</si>
  <si>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</si>
  <si>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</si>
  <si>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</si>
  <si>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</si>
  <si>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</si>
  <si>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</si>
  <si>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</si>
  <si>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42321</t>
  </si>
  <si>
    <t>42322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</si>
  <si>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</si>
  <si>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</si>
  <si>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</si>
  <si>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</si>
  <si>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</si>
  <si>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</si>
  <si>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</si>
  <si>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</si>
  <si>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</si>
  <si>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</si>
  <si>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</si>
  <si>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424</t>
  </si>
  <si>
    <t>4241</t>
  </si>
  <si>
    <t>42411</t>
  </si>
  <si>
    <t>4242</t>
  </si>
  <si>
    <t>42421</t>
  </si>
  <si>
    <t>42422</t>
  </si>
  <si>
    <t>42429</t>
  </si>
  <si>
    <t>4243</t>
  </si>
  <si>
    <t>42431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</si>
  <si>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</si>
  <si>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</si>
  <si>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</si>
  <si>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</si>
  <si>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</si>
  <si>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</si>
  <si>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</si>
  <si>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</si>
  <si>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</si>
  <si>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</si>
  <si>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</si>
  <si>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</si>
  <si>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</si>
  <si>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42621</t>
  </si>
  <si>
    <t>4263</t>
  </si>
  <si>
    <t>42631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</si>
  <si>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</si>
  <si>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</si>
  <si>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</si>
  <si>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</si>
  <si>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</si>
  <si>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</si>
  <si>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</si>
  <si>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</si>
  <si>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428</t>
  </si>
  <si>
    <t>4281</t>
  </si>
  <si>
    <t>42811</t>
  </si>
  <si>
    <t>43</t>
  </si>
  <si>
    <t>431</t>
  </si>
  <si>
    <t>4311</t>
  </si>
  <si>
    <t>43111</t>
  </si>
  <si>
    <t>43112</t>
  </si>
  <si>
    <t>4312</t>
  </si>
  <si>
    <t>43121</t>
  </si>
  <si>
    <t>43122</t>
  </si>
  <si>
    <t>43123</t>
  </si>
  <si>
    <t>43124</t>
  </si>
  <si>
    <t>43125</t>
  </si>
  <si>
    <t>43126</t>
  </si>
  <si>
    <t>43129</t>
  </si>
  <si>
    <t>438</t>
  </si>
  <si>
    <t>4381</t>
  </si>
  <si>
    <t>43811</t>
  </si>
  <si>
    <t>44</t>
  </si>
  <si>
    <t>441</t>
  </si>
  <si>
    <t>4411</t>
  </si>
  <si>
    <t>44111</t>
  </si>
  <si>
    <t>45</t>
  </si>
  <si>
    <t>451</t>
  </si>
  <si>
    <t>4511</t>
  </si>
  <si>
    <t>45111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</si>
  <si>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</si>
  <si>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</si>
  <si>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</si>
  <si>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</si>
  <si>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</si>
  <si>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</si>
  <si>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</si>
  <si>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</si>
  <si>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</si>
  <si>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458</t>
  </si>
  <si>
    <t>4581</t>
  </si>
  <si>
    <t>45811</t>
  </si>
  <si>
    <t>49</t>
  </si>
  <si>
    <t>491</t>
  </si>
  <si>
    <t>4911</t>
  </si>
  <si>
    <t>49111</t>
  </si>
  <si>
    <t>Naziv računa</t>
  </si>
  <si>
    <t xml:space="preserve">AKTIVNOST:MATERIJALNI I FINANCIJSKI RASHODI </t>
  </si>
  <si>
    <t>AKTIVNOST: TEKUĆE I INVESTICIJSKO ODRŽAVANJE</t>
  </si>
  <si>
    <t>AKTIVNOST:  KAPITALNA ULAGANJA</t>
  </si>
  <si>
    <t>UKUPNO OSTVARENI KAPITALNI RASHODI</t>
  </si>
  <si>
    <t>Račun 
rashoda
/izdatka</t>
  </si>
  <si>
    <t>AOP</t>
  </si>
  <si>
    <t>IZVJEŠĆE O OSTVARENIM RASHODIMA</t>
  </si>
  <si>
    <t xml:space="preserve">koji se financiraju iz proračuna Grada Vinkovaca kao decent. funkcije OŠ </t>
  </si>
  <si>
    <t>Korisnik:</t>
  </si>
  <si>
    <t>OŠ BARTOLA KAŠIĆA</t>
  </si>
  <si>
    <t>VINKOVCI</t>
  </si>
  <si>
    <t>OIB:</t>
  </si>
  <si>
    <t>Šifra korisnika:</t>
  </si>
  <si>
    <t>Razdoblje:</t>
  </si>
  <si>
    <t>godina</t>
  </si>
  <si>
    <t>Izradio:</t>
  </si>
  <si>
    <t>SILVIJA VUKUŠIĆ</t>
  </si>
  <si>
    <t>Telefon:</t>
  </si>
  <si>
    <t>032/360-386</t>
  </si>
  <si>
    <t>Telefax:</t>
  </si>
  <si>
    <t>Datum:</t>
  </si>
  <si>
    <t>potpis odgovorne osobe</t>
  </si>
  <si>
    <t>M.P.</t>
  </si>
  <si>
    <t>popunjava GRAD</t>
  </si>
  <si>
    <t>ZA UPRAVNI ODJEL DRUŠTVENIH DJELATNOSTI</t>
  </si>
  <si>
    <t>Kontrolirao:</t>
  </si>
  <si>
    <t>Pročelnik:</t>
  </si>
  <si>
    <t>Datum predaje u U.O. financija</t>
  </si>
  <si>
    <t>Gradski proračun</t>
  </si>
  <si>
    <t>Županijski proračun</t>
  </si>
  <si>
    <t>Državni proračun</t>
  </si>
  <si>
    <t>Prihodi za posebne namjene</t>
  </si>
  <si>
    <t>Vlastiti prihodi</t>
  </si>
  <si>
    <t>Pomoći</t>
  </si>
  <si>
    <t>Donacije</t>
  </si>
  <si>
    <t>Prihodi od nefinan. Imovine</t>
  </si>
  <si>
    <t>Namjenski primici od zaduživanja</t>
  </si>
  <si>
    <t>PLAN: PRIHODI I PRIMICI</t>
  </si>
  <si>
    <t>Opći prihodi i primici</t>
  </si>
  <si>
    <t>a) Državni proračun</t>
  </si>
  <si>
    <t>b) Županijski proračun</t>
  </si>
  <si>
    <t>c) Gradski proračun</t>
  </si>
  <si>
    <t xml:space="preserve">Vlastiti prihodi </t>
  </si>
  <si>
    <t>Prihodi od nefinancijske imovine i nadoknade šteta s osnova osiguranja</t>
  </si>
  <si>
    <t>UKUPNO</t>
  </si>
  <si>
    <t>Rashodi za zaposlene</t>
  </si>
  <si>
    <t>Plaće (Bruto)</t>
  </si>
  <si>
    <t>Plaće za redovan rad</t>
  </si>
  <si>
    <t>Plaće za vježbenike</t>
  </si>
  <si>
    <t>Plaće po sudskim presudama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</si>
  <si>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</si>
  <si>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</si>
  <si>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</si>
  <si>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</si>
  <si>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</si>
  <si>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</si>
  <si>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</si>
  <si>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</si>
  <si>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</si>
  <si>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</si>
  <si>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</si>
  <si>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</si>
  <si>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</si>
  <si>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</si>
  <si>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</si>
  <si>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</si>
  <si>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</si>
  <si>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</si>
  <si>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</si>
  <si>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mirovinsko osiguranje</t>
  </si>
  <si>
    <t>Doprinosi za obvezno zdravstveno osiguranje</t>
  </si>
  <si>
    <t>Doprinos za obvezno zdravstveno osiguranje zaštite zdravlja na radu</t>
  </si>
  <si>
    <t>Ostali doprinosi</t>
  </si>
  <si>
    <t>Doprinosi za obvezno osiguranje u slučaju nezaposlenosti</t>
  </si>
  <si>
    <t>Poseban doprinos za poticanje zapošljavanja osoba s invaliditetom</t>
  </si>
  <si>
    <t>AKTIVNOST:  STRUČNO, ADMINISTRATIVNO TEHNIČKO OSOBLJE</t>
  </si>
  <si>
    <t>31</t>
  </si>
  <si>
    <t>311</t>
  </si>
  <si>
    <t>3111</t>
  </si>
  <si>
    <t>31111</t>
  </si>
  <si>
    <t>31112</t>
  </si>
  <si>
    <t>31113</t>
  </si>
  <si>
    <t>3112</t>
  </si>
  <si>
    <t>31121</t>
  </si>
  <si>
    <t>31122</t>
  </si>
  <si>
    <t>31123</t>
  </si>
  <si>
    <t>31124</t>
  </si>
  <si>
    <t>31125</t>
  </si>
  <si>
    <t>31126</t>
  </si>
  <si>
    <t>31129</t>
  </si>
  <si>
    <t>3113</t>
  </si>
  <si>
    <t>31131</t>
  </si>
  <si>
    <t>3114</t>
  </si>
  <si>
    <t>31141</t>
  </si>
  <si>
    <t>312</t>
  </si>
  <si>
    <t>3121</t>
  </si>
  <si>
    <t>31211</t>
  </si>
  <si>
    <t>31212</t>
  </si>
  <si>
    <t>31213</t>
  </si>
  <si>
    <t>31214</t>
  </si>
  <si>
    <t>31215</t>
  </si>
  <si>
    <t>31216</t>
  </si>
  <si>
    <t>31219</t>
  </si>
  <si>
    <t>313</t>
  </si>
  <si>
    <t>3131</t>
  </si>
  <si>
    <t>31311</t>
  </si>
  <si>
    <t>3132</t>
  </si>
  <si>
    <t>31321</t>
  </si>
  <si>
    <t>31322</t>
  </si>
  <si>
    <t>31329</t>
  </si>
  <si>
    <t>3133</t>
  </si>
  <si>
    <t>31332</t>
  </si>
  <si>
    <t>31333</t>
  </si>
  <si>
    <t xml:space="preserve"> STRUČNO, ADMINISTRATIVNO TEHNIČKO OSOBLJE</t>
  </si>
  <si>
    <t>MATERIJALNI I FINANCIJSKI RASHODI OSNOVNE ŠKOLE</t>
  </si>
  <si>
    <t>RASHODI TEKUĆEG I INVESTICIJSKOG ODRŽAVANJA</t>
  </si>
  <si>
    <t>Ostale naknade troškova zaposlenima</t>
  </si>
  <si>
    <t>Naknada za korištenje privatnog automobila u službene svrhe</t>
  </si>
  <si>
    <t>Naknade troškova osobama izvan radnog odnosa</t>
  </si>
  <si>
    <t>Naknade troškova službenog puta</t>
  </si>
  <si>
    <t>Naknade ostalih troškova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</si>
  <si>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</si>
  <si>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</si>
  <si>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</si>
  <si>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</si>
  <si>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</si>
  <si>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3214</t>
  </si>
  <si>
    <t>32141</t>
  </si>
  <si>
    <t>32149</t>
  </si>
  <si>
    <t>324</t>
  </si>
  <si>
    <t>3241</t>
  </si>
  <si>
    <t>32411</t>
  </si>
  <si>
    <t>32412</t>
  </si>
  <si>
    <t>3295</t>
  </si>
  <si>
    <t>32951</t>
  </si>
  <si>
    <t>32952</t>
  </si>
  <si>
    <t>32953</t>
  </si>
  <si>
    <t>32991</t>
  </si>
  <si>
    <t>Rashodi protokola (vijenci, cvijeće, svijeće i slično)</t>
  </si>
  <si>
    <t>AKTIVNOST: PROGRAM DODATNIH AKTIVNOSTI</t>
  </si>
  <si>
    <t>Procjena 2017.</t>
  </si>
  <si>
    <t>32959</t>
  </si>
  <si>
    <t>Plan 2016.</t>
  </si>
  <si>
    <t>Procjena 2018.</t>
  </si>
  <si>
    <t xml:space="preserve">Plan 2016. </t>
  </si>
  <si>
    <t>Plaće za zaposlene -Pomoćnici u nastavi</t>
  </si>
  <si>
    <t>20.11.2015.</t>
  </si>
  <si>
    <t>AKTIVNOST:  POMOĆ SE VRAĆA USPJEHOM</t>
  </si>
  <si>
    <t>Plaće za zaposlene</t>
  </si>
  <si>
    <t>POMOĆ SE VRAĆA USPJEHOM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</si>
</sst>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000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 applyProtection="1" quotePrefix="1">
      <alignment/>
      <protection/>
    </xf>
    <xf numFmtId="4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165" fontId="7" fillId="0" borderId="11" xfId="0" applyNumberFormat="1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32" borderId="0" xfId="0" applyFont="1" applyFill="1" applyAlignment="1" applyProtection="1">
      <alignment/>
      <protection locked="0"/>
    </xf>
    <xf numFmtId="0" fontId="7" fillId="32" borderId="0" xfId="0" applyFont="1" applyFill="1" applyAlignment="1" applyProtection="1">
      <alignment wrapText="1"/>
      <protection locked="0"/>
    </xf>
    <xf numFmtId="0" fontId="6" fillId="32" borderId="0" xfId="0" applyFont="1" applyFill="1" applyAlignment="1" applyProtection="1">
      <alignment wrapText="1"/>
      <protection locked="0"/>
    </xf>
    <xf numFmtId="4" fontId="6" fillId="32" borderId="0" xfId="0" applyNumberFormat="1" applyFont="1" applyFill="1" applyAlignment="1" applyProtection="1">
      <alignment/>
      <protection/>
    </xf>
    <xf numFmtId="49" fontId="6" fillId="32" borderId="0" xfId="0" applyNumberFormat="1" applyFont="1" applyFill="1" applyAlignment="1" applyProtection="1">
      <alignment/>
      <protection/>
    </xf>
    <xf numFmtId="0" fontId="6" fillId="32" borderId="0" xfId="0" applyFont="1" applyFill="1" applyAlignment="1" applyProtection="1">
      <alignment wrapText="1"/>
      <protection/>
    </xf>
    <xf numFmtId="0" fontId="7" fillId="32" borderId="0" xfId="0" applyFont="1" applyFill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 locked="0"/>
    </xf>
    <xf numFmtId="4" fontId="7" fillId="0" borderId="26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 wrapText="1"/>
      <protection/>
    </xf>
    <xf numFmtId="0" fontId="7" fillId="0" borderId="25" xfId="0" applyFont="1" applyBorder="1" applyAlignment="1" applyProtection="1">
      <alignment wrapText="1"/>
      <protection/>
    </xf>
    <xf numFmtId="4" fontId="6" fillId="0" borderId="26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7" fillId="0" borderId="23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wrapText="1"/>
      <protection locked="0"/>
    </xf>
    <xf numFmtId="4" fontId="7" fillId="0" borderId="23" xfId="0" applyNumberFormat="1" applyFont="1" applyBorder="1" applyAlignment="1" applyProtection="1">
      <alignment/>
      <protection/>
    </xf>
    <xf numFmtId="4" fontId="7" fillId="0" borderId="14" xfId="0" applyNumberFormat="1" applyFont="1" applyBorder="1" applyAlignment="1" applyProtection="1" quotePrefix="1">
      <alignment horizontal="center" vertical="center"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wrapText="1"/>
      <protection locked="0"/>
    </xf>
    <xf numFmtId="4" fontId="6" fillId="0" borderId="20" xfId="0" applyNumberFormat="1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wrapText="1"/>
      <protection locked="0"/>
    </xf>
    <xf numFmtId="4" fontId="7" fillId="0" borderId="23" xfId="0" applyNumberFormat="1" applyFont="1" applyBorder="1" applyAlignment="1" applyProtection="1">
      <alignment wrapText="1"/>
      <protection/>
    </xf>
    <xf numFmtId="0" fontId="6" fillId="0" borderId="27" xfId="0" applyFont="1" applyBorder="1" applyAlignment="1" applyProtection="1">
      <alignment wrapText="1"/>
      <protection locked="0"/>
    </xf>
    <xf numFmtId="4" fontId="6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wrapText="1"/>
      <protection locked="0"/>
    </xf>
    <xf numFmtId="4" fontId="6" fillId="0" borderId="2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 applyProtection="1">
      <alignment/>
      <protection locked="0"/>
    </xf>
    <xf numFmtId="49" fontId="7" fillId="0" borderId="27" xfId="0" applyNumberFormat="1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wrapText="1"/>
      <protection/>
    </xf>
    <xf numFmtId="165" fontId="7" fillId="0" borderId="27" xfId="0" applyNumberFormat="1" applyFont="1" applyBorder="1" applyAlignment="1" applyProtection="1">
      <alignment wrapText="1"/>
      <protection/>
    </xf>
    <xf numFmtId="4" fontId="7" fillId="0" borderId="27" xfId="0" applyNumberFormat="1" applyFont="1" applyBorder="1" applyAlignment="1" applyProtection="1">
      <alignment/>
      <protection/>
    </xf>
    <xf numFmtId="165" fontId="7" fillId="0" borderId="10" xfId="0" applyNumberFormat="1" applyFont="1" applyBorder="1" applyAlignment="1" applyProtection="1">
      <alignment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165" fontId="7" fillId="0" borderId="27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29" xfId="0" applyNumberFormat="1" applyFont="1" applyBorder="1" applyAlignment="1" applyProtection="1">
      <alignment horizontal="right" vertical="center"/>
      <protection locked="0"/>
    </xf>
    <xf numFmtId="4" fontId="6" fillId="0" borderId="22" xfId="0" applyNumberFormat="1" applyFont="1" applyBorder="1" applyAlignment="1" applyProtection="1">
      <alignment horizontal="right" vertical="center"/>
      <protection locked="0"/>
    </xf>
    <xf numFmtId="4" fontId="6" fillId="0" borderId="30" xfId="0" applyNumberFormat="1" applyFont="1" applyBorder="1" applyAlignment="1" applyProtection="1">
      <alignment horizontal="right" vertical="center"/>
      <protection locked="0"/>
    </xf>
    <xf numFmtId="4" fontId="7" fillId="0" borderId="23" xfId="0" applyNumberFormat="1" applyFont="1" applyBorder="1" applyAlignment="1" applyProtection="1">
      <alignment horizontal="center" vertical="center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 quotePrefix="1">
      <alignment horizontal="center" vertical="center"/>
      <protection/>
    </xf>
    <xf numFmtId="165" fontId="6" fillId="0" borderId="2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4" fontId="2" fillId="0" borderId="19" xfId="0" applyNumberFormat="1" applyFont="1" applyBorder="1" applyAlignment="1" applyProtection="1">
      <alignment horizontal="left"/>
      <protection locked="0"/>
    </xf>
    <xf numFmtId="14" fontId="2" fillId="0" borderId="20" xfId="0" applyNumberFormat="1" applyFont="1" applyBorder="1" applyAlignment="1" applyProtection="1">
      <alignment horizontal="left"/>
      <protection locked="0"/>
    </xf>
    <xf numFmtId="14" fontId="2" fillId="0" borderId="21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wrapText="1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32" borderId="0" xfId="0" applyFont="1" applyFill="1" applyAlignment="1" applyProtection="1">
      <alignment wrapText="1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123825</xdr:colOff>
      <xdr:row>10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479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Outlook\FXYPZ8GS\FINANCIJSKI%20PLAN%202016-2018%20A.G.MATO&#3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Str"/>
      <sheetName val="FINANCIJSKI PLAN"/>
    </sheetNames>
    <sheetDataSet>
      <sheetData sheetId="0">
        <row r="26">
          <cell r="C26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R61"/>
  <sheetViews>
    <sheetView showGridLines="0" showRowColHeaders="0" workbookViewId="0" topLeftCell="A3">
      <selection activeCell="D39" sqref="D39"/>
    </sheetView>
  </sheetViews>
  <sheetFormatPr defaultColWidth="0" defaultRowHeight="11.25" customHeight="1" zeroHeight="1"/>
  <cols>
    <col min="1" max="1" width="2.57421875" style="20" customWidth="1"/>
    <col min="2" max="2" width="17.421875" style="20" customWidth="1"/>
    <col min="3" max="3" width="9.140625" style="20" customWidth="1"/>
    <col min="4" max="4" width="8.7109375" style="20" customWidth="1"/>
    <col min="5" max="5" width="9.8515625" style="20" customWidth="1"/>
    <col min="6" max="6" width="9.140625" style="20" customWidth="1"/>
    <col min="7" max="7" width="0.42578125" style="20" customWidth="1"/>
    <col min="8" max="8" width="9.140625" style="20" customWidth="1"/>
    <col min="9" max="9" width="7.140625" style="20" customWidth="1"/>
    <col min="10" max="10" width="9.8515625" style="20" customWidth="1"/>
    <col min="11" max="11" width="2.421875" style="20" customWidth="1"/>
    <col min="12" max="12" width="5.28125" style="20" hidden="1" customWidth="1"/>
    <col min="13" max="13" width="5.140625" style="20" hidden="1" customWidth="1"/>
    <col min="14" max="16384" width="4.421875" style="20" hidden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spans="1:11" ht="18">
      <c r="A14" s="138" t="s">
        <v>735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5">
      <c r="A15" s="139" t="s">
        <v>736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9" ht="15">
      <c r="A16" s="21"/>
      <c r="B16" s="21"/>
      <c r="C16" s="21"/>
      <c r="D16" s="21"/>
      <c r="E16" s="21"/>
      <c r="F16" s="21"/>
      <c r="G16" s="21"/>
      <c r="H16" s="21"/>
      <c r="I16" s="21"/>
    </row>
    <row r="17" spans="3:9" ht="11.25">
      <c r="C17" s="22"/>
      <c r="D17" s="22"/>
      <c r="E17" s="22"/>
      <c r="F17" s="22"/>
      <c r="G17" s="22"/>
      <c r="H17" s="22"/>
      <c r="I17" s="22"/>
    </row>
    <row r="18" spans="2:9" ht="11.25">
      <c r="B18" s="20" t="s">
        <v>737</v>
      </c>
      <c r="C18" s="140" t="s">
        <v>738</v>
      </c>
      <c r="D18" s="137"/>
      <c r="E18" s="137"/>
      <c r="F18" s="137"/>
      <c r="G18" s="137"/>
      <c r="H18" s="137"/>
      <c r="I18" s="141"/>
    </row>
    <row r="19" spans="3:9" ht="4.5" customHeight="1">
      <c r="C19" s="122"/>
      <c r="D19" s="122"/>
      <c r="E19" s="122"/>
      <c r="F19" s="122"/>
      <c r="G19" s="122"/>
      <c r="H19" s="122"/>
      <c r="I19" s="122"/>
    </row>
    <row r="20" spans="3:9" ht="11.25">
      <c r="C20" s="142" t="s">
        <v>739</v>
      </c>
      <c r="D20" s="135"/>
      <c r="E20" s="135"/>
      <c r="F20" s="135"/>
      <c r="G20" s="135"/>
      <c r="H20" s="135"/>
      <c r="I20" s="136"/>
    </row>
    <row r="21" spans="3:9" ht="11.25">
      <c r="C21" s="24"/>
      <c r="D21" s="24"/>
      <c r="E21" s="24"/>
      <c r="F21" s="24"/>
      <c r="G21" s="24"/>
      <c r="H21" s="24"/>
      <c r="I21" s="24"/>
    </row>
    <row r="22" spans="2:9" ht="11.25">
      <c r="B22" s="25" t="s">
        <v>740</v>
      </c>
      <c r="C22" s="135">
        <v>90532235450</v>
      </c>
      <c r="D22" s="136"/>
      <c r="E22" s="24">
        <f>IF(C22&lt;&gt;"","","OIB nije upisan")</f>
      </c>
      <c r="F22" s="24"/>
      <c r="G22" s="24"/>
      <c r="H22" s="24"/>
      <c r="I22" s="24"/>
    </row>
    <row r="23" spans="3:9" ht="11.25">
      <c r="C23" s="24"/>
      <c r="D23" s="24"/>
      <c r="E23" s="24"/>
      <c r="F23" s="24"/>
      <c r="G23" s="24"/>
      <c r="H23" s="24"/>
      <c r="I23" s="24"/>
    </row>
    <row r="24" spans="2:4" ht="11.25">
      <c r="B24" s="20" t="s">
        <v>741</v>
      </c>
      <c r="C24" s="19">
        <v>906</v>
      </c>
      <c r="D24" s="20">
        <f>IF(C24&lt;&gt;"","","Šifra korisnika nije upisana")</f>
      </c>
    </row>
    <row r="25" spans="3:4" ht="11.25">
      <c r="C25" s="23"/>
      <c r="D25" s="22"/>
    </row>
    <row r="26" spans="2:3" ht="11.25">
      <c r="B26" s="20" t="s">
        <v>742</v>
      </c>
      <c r="C26" s="19"/>
    </row>
    <row r="27" ht="11.25">
      <c r="C27" s="26" t="s">
        <v>743</v>
      </c>
    </row>
    <row r="28" ht="6.75" customHeight="1"/>
    <row r="29" spans="2:10" ht="11.25">
      <c r="B29" s="25" t="s">
        <v>744</v>
      </c>
      <c r="C29" s="137" t="s">
        <v>745</v>
      </c>
      <c r="D29" s="137"/>
      <c r="E29" s="137"/>
      <c r="F29" s="137"/>
      <c r="G29" s="137"/>
      <c r="H29" s="137"/>
      <c r="I29" s="137"/>
      <c r="J29" s="27"/>
    </row>
    <row r="30" spans="2:10" ht="11.25">
      <c r="B30" s="22"/>
      <c r="C30" s="22"/>
      <c r="D30" s="22"/>
      <c r="E30" s="22"/>
      <c r="F30" s="22"/>
      <c r="G30" s="22"/>
      <c r="H30" s="22"/>
      <c r="I30" s="22"/>
      <c r="J30" s="22"/>
    </row>
    <row r="31" spans="2:10" ht="11.25">
      <c r="B31" s="25" t="s">
        <v>746</v>
      </c>
      <c r="C31" s="145" t="s">
        <v>747</v>
      </c>
      <c r="D31" s="146"/>
      <c r="E31" s="147"/>
      <c r="F31" s="22"/>
      <c r="G31" s="22"/>
      <c r="H31" s="22"/>
      <c r="I31" s="22"/>
      <c r="J31" s="22"/>
    </row>
    <row r="32" spans="2:10" ht="11.25">
      <c r="B32" s="22"/>
      <c r="C32" s="22"/>
      <c r="D32" s="22"/>
      <c r="E32" s="22"/>
      <c r="F32" s="22"/>
      <c r="G32" s="22"/>
      <c r="H32" s="22"/>
      <c r="I32" s="22"/>
      <c r="J32" s="22"/>
    </row>
    <row r="33" spans="2:10" ht="11.25">
      <c r="B33" s="25" t="s">
        <v>748</v>
      </c>
      <c r="C33" s="145" t="s">
        <v>747</v>
      </c>
      <c r="D33" s="146"/>
      <c r="E33" s="147"/>
      <c r="F33" s="22"/>
      <c r="G33" s="22"/>
      <c r="H33" s="22"/>
      <c r="I33" s="22"/>
      <c r="J33" s="22"/>
    </row>
    <row r="34" ht="11.25"/>
    <row r="35" spans="2:5" ht="11.25">
      <c r="B35" s="25" t="s">
        <v>749</v>
      </c>
      <c r="C35" s="148" t="s">
        <v>875</v>
      </c>
      <c r="D35" s="149"/>
      <c r="E35" s="150"/>
    </row>
    <row r="36" ht="11.25"/>
    <row r="37" spans="17:18" ht="11.25">
      <c r="Q37" s="20">
        <v>1</v>
      </c>
      <c r="R37" s="20">
        <v>2011</v>
      </c>
    </row>
    <row r="38" spans="17:18" ht="11.25">
      <c r="Q38" s="20">
        <v>2</v>
      </c>
      <c r="R38" s="20">
        <v>2012</v>
      </c>
    </row>
    <row r="39" spans="17:18" ht="11.25">
      <c r="Q39" s="20">
        <v>3</v>
      </c>
      <c r="R39" s="20">
        <v>2013</v>
      </c>
    </row>
    <row r="40" spans="6:18" ht="11.25">
      <c r="F40" s="34"/>
      <c r="H40" s="35"/>
      <c r="I40" s="35"/>
      <c r="J40" s="35"/>
      <c r="K40" s="22"/>
      <c r="Q40" s="20">
        <v>4</v>
      </c>
      <c r="R40" s="20">
        <v>2014</v>
      </c>
    </row>
    <row r="41" spans="6:18" ht="15" customHeight="1">
      <c r="F41" s="144" t="s">
        <v>750</v>
      </c>
      <c r="G41" s="144"/>
      <c r="H41" s="144"/>
      <c r="I41" s="144"/>
      <c r="J41" s="144"/>
      <c r="K41" s="28"/>
      <c r="Q41" s="20">
        <v>5</v>
      </c>
      <c r="R41" s="20">
        <v>2015</v>
      </c>
    </row>
    <row r="42" ht="11.25">
      <c r="Q42" s="20">
        <v>6</v>
      </c>
    </row>
    <row r="43" spans="6:17" ht="11.25">
      <c r="F43" s="20" t="s">
        <v>751</v>
      </c>
      <c r="Q43" s="20">
        <v>7</v>
      </c>
    </row>
    <row r="44" ht="11.25">
      <c r="Q44" s="20">
        <v>8</v>
      </c>
    </row>
    <row r="45" ht="11.25">
      <c r="Q45" s="20">
        <v>9</v>
      </c>
    </row>
    <row r="46" ht="11.25">
      <c r="Q46" s="20">
        <v>10</v>
      </c>
    </row>
    <row r="47" ht="11.25">
      <c r="Q47" s="20">
        <v>11</v>
      </c>
    </row>
    <row r="48" ht="11.25">
      <c r="Q48" s="20">
        <v>12</v>
      </c>
    </row>
    <row r="49" ht="11.25"/>
    <row r="50" ht="11.25"/>
    <row r="51" ht="11.25"/>
    <row r="52" spans="2:6" ht="11.25">
      <c r="B52" s="151" t="s">
        <v>752</v>
      </c>
      <c r="C52" s="151"/>
      <c r="D52" s="151"/>
      <c r="E52" s="151"/>
      <c r="F52" s="151"/>
    </row>
    <row r="53" spans="2:7" ht="11.25">
      <c r="B53" s="29" t="s">
        <v>753</v>
      </c>
      <c r="C53" s="23"/>
      <c r="D53" s="23"/>
      <c r="E53" s="23"/>
      <c r="F53" s="23"/>
      <c r="G53" s="30"/>
    </row>
    <row r="54" spans="2:7" ht="11.25">
      <c r="B54" s="27"/>
      <c r="C54" s="22"/>
      <c r="D54" s="22"/>
      <c r="E54" s="22"/>
      <c r="F54" s="22"/>
      <c r="G54" s="25"/>
    </row>
    <row r="55" spans="2:7" ht="11.25">
      <c r="B55" s="27" t="s">
        <v>754</v>
      </c>
      <c r="C55" s="143"/>
      <c r="D55" s="143"/>
      <c r="E55" s="143"/>
      <c r="F55" s="143"/>
      <c r="G55" s="25"/>
    </row>
    <row r="56" spans="2:7" ht="17.25" customHeight="1">
      <c r="B56" s="27"/>
      <c r="C56" s="22"/>
      <c r="D56" s="22"/>
      <c r="E56" s="22"/>
      <c r="F56" s="22"/>
      <c r="G56" s="25"/>
    </row>
    <row r="57" spans="2:7" ht="15" customHeight="1">
      <c r="B57" s="27" t="s">
        <v>755</v>
      </c>
      <c r="C57" s="143"/>
      <c r="D57" s="143"/>
      <c r="E57" s="143"/>
      <c r="F57" s="143"/>
      <c r="G57" s="25"/>
    </row>
    <row r="58" spans="2:7" ht="11.25">
      <c r="B58" s="27"/>
      <c r="C58" s="22"/>
      <c r="D58" s="22"/>
      <c r="E58" s="22"/>
      <c r="F58" s="22"/>
      <c r="G58" s="25"/>
    </row>
    <row r="59" spans="2:7" ht="18.75" customHeight="1">
      <c r="B59" s="27" t="s">
        <v>756</v>
      </c>
      <c r="C59" s="22"/>
      <c r="D59" s="22"/>
      <c r="E59" s="137"/>
      <c r="F59" s="137"/>
      <c r="G59" s="25"/>
    </row>
    <row r="60" spans="2:7" ht="11.25">
      <c r="B60" s="31"/>
      <c r="C60" s="32"/>
      <c r="D60" s="32"/>
      <c r="E60" s="32"/>
      <c r="F60" s="32"/>
      <c r="G60" s="33"/>
    </row>
    <row r="61" ht="11.25">
      <c r="C61" s="22"/>
    </row>
    <row r="62" ht="11.25" hidden="1"/>
    <row r="63" ht="11.25" hidden="1"/>
    <row r="64" ht="11.25" hidden="1"/>
    <row r="65" ht="11.25" hidden="1"/>
    <row r="66" ht="11.25" hidden="1"/>
  </sheetData>
  <sheetProtection password="872C" sheet="1"/>
  <mergeCells count="14">
    <mergeCell ref="C57:F57"/>
    <mergeCell ref="E59:F59"/>
    <mergeCell ref="F41:J41"/>
    <mergeCell ref="C31:E31"/>
    <mergeCell ref="C33:E33"/>
    <mergeCell ref="C35:E35"/>
    <mergeCell ref="B52:F52"/>
    <mergeCell ref="C55:F55"/>
    <mergeCell ref="C22:D22"/>
    <mergeCell ref="C29:I29"/>
    <mergeCell ref="A14:K14"/>
    <mergeCell ref="A15:K15"/>
    <mergeCell ref="C18:I18"/>
    <mergeCell ref="C20:I20"/>
  </mergeCells>
  <dataValidations count="1">
    <dataValidation type="list" allowBlank="1" showInputMessage="1" showErrorMessage="1" sqref="C26">
      <formula1>$R$37:$R$41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48"/>
  <sheetViews>
    <sheetView tabSelected="1" zoomScaleSheetLayoutView="70" workbookViewId="0" topLeftCell="A1">
      <selection activeCell="D11" sqref="D11"/>
    </sheetView>
  </sheetViews>
  <sheetFormatPr defaultColWidth="0" defaultRowHeight="15" zeroHeight="1"/>
  <cols>
    <col min="1" max="1" width="9.8515625" style="1" customWidth="1"/>
    <col min="2" max="2" width="57.8515625" style="2" customWidth="1"/>
    <col min="3" max="3" width="5.140625" style="2" bestFit="1" customWidth="1"/>
    <col min="4" max="4" width="13.57421875" style="4" bestFit="1" customWidth="1"/>
    <col min="5" max="5" width="13.140625" style="1" bestFit="1" customWidth="1"/>
    <col min="6" max="6" width="11.00390625" style="1" customWidth="1"/>
    <col min="7" max="9" width="9.140625" style="1" customWidth="1"/>
    <col min="10" max="10" width="10.00390625" style="1" customWidth="1"/>
    <col min="11" max="12" width="9.140625" style="1" customWidth="1"/>
    <col min="13" max="13" width="12.140625" style="1" customWidth="1"/>
    <col min="14" max="14" width="10.140625" style="1" customWidth="1"/>
    <col min="15" max="15" width="10.421875" style="1" customWidth="1"/>
    <col min="16" max="16" width="9.140625" style="1" customWidth="1"/>
    <col min="17" max="16384" width="0" style="1" hidden="1" customWidth="1"/>
  </cols>
  <sheetData>
    <row r="1" ht="12.75">
      <c r="E1" s="36"/>
    </row>
    <row r="2" spans="2:5" ht="12.75">
      <c r="B2" s="38" t="str">
        <f>RefStr!C18</f>
        <v>OŠ BARTOLA KAŠIĆA</v>
      </c>
      <c r="E2" s="37"/>
    </row>
    <row r="3" spans="2:5" ht="12.75">
      <c r="B3" s="38"/>
      <c r="E3" s="37"/>
    </row>
    <row r="4" spans="1:6" ht="25.5">
      <c r="A4" s="152" t="s">
        <v>766</v>
      </c>
      <c r="B4" s="152"/>
      <c r="C4" s="81"/>
      <c r="D4" s="81" t="str">
        <f>CONCATENATE("Izvori financiranja za ",RefStr!$C$26,".")</f>
        <v>Izvori financiranja za .</v>
      </c>
      <c r="E4" s="81" t="s">
        <v>869</v>
      </c>
      <c r="F4" s="82" t="s">
        <v>872</v>
      </c>
    </row>
    <row r="5" spans="1:6" ht="12.75">
      <c r="A5" s="153" t="s">
        <v>767</v>
      </c>
      <c r="B5" s="154"/>
      <c r="C5" s="83"/>
      <c r="D5" s="84">
        <f>SUM(D6:D8)</f>
        <v>681200</v>
      </c>
      <c r="E5" s="84">
        <f>SUM(E6:E8)</f>
        <v>500200</v>
      </c>
      <c r="F5" s="84">
        <f>SUM(F6:F8)</f>
        <v>500200</v>
      </c>
    </row>
    <row r="6" spans="1:6" ht="12.75">
      <c r="A6" s="155" t="s">
        <v>768</v>
      </c>
      <c r="B6" s="156"/>
      <c r="C6" s="85"/>
      <c r="D6" s="8">
        <f>SUM(G58,G252,G272,G480,G492)</f>
        <v>0</v>
      </c>
      <c r="E6" s="123"/>
      <c r="F6" s="124"/>
    </row>
    <row r="7" spans="1:6" ht="12.75">
      <c r="A7" s="155" t="s">
        <v>769</v>
      </c>
      <c r="B7" s="156"/>
      <c r="C7" s="85"/>
      <c r="D7" s="8">
        <f>SUM(F58,F252,F272,F480,F492)</f>
        <v>12000</v>
      </c>
      <c r="E7" s="123"/>
      <c r="F7" s="124"/>
    </row>
    <row r="8" spans="1:6" ht="12.75">
      <c r="A8" s="155" t="s">
        <v>770</v>
      </c>
      <c r="B8" s="156"/>
      <c r="C8" s="85"/>
      <c r="D8" s="8">
        <f>SUM(E58,E252,E272,E480,E492,E503)</f>
        <v>669200</v>
      </c>
      <c r="E8" s="123">
        <v>500200</v>
      </c>
      <c r="F8" s="124">
        <v>500200</v>
      </c>
    </row>
    <row r="9" spans="1:6" ht="12.75">
      <c r="A9" s="155" t="s">
        <v>771</v>
      </c>
      <c r="B9" s="156"/>
      <c r="C9" s="85"/>
      <c r="D9" s="8">
        <f>SUM(H58,H272,H480,H252)</f>
        <v>97205</v>
      </c>
      <c r="E9" s="123"/>
      <c r="F9" s="124"/>
    </row>
    <row r="10" spans="1:6" ht="12.75">
      <c r="A10" s="155" t="s">
        <v>760</v>
      </c>
      <c r="B10" s="156"/>
      <c r="C10" s="85"/>
      <c r="D10" s="8">
        <v>20513</v>
      </c>
      <c r="E10" s="123"/>
      <c r="F10" s="124"/>
    </row>
    <row r="11" spans="1:6" ht="12.75">
      <c r="A11" s="155" t="s">
        <v>762</v>
      </c>
      <c r="B11" s="156"/>
      <c r="C11" s="85"/>
      <c r="D11" s="8">
        <f>SUM(J58,J252,J272,J480)</f>
        <v>85482</v>
      </c>
      <c r="E11" s="123"/>
      <c r="F11" s="124"/>
    </row>
    <row r="12" spans="1:6" ht="12.75">
      <c r="A12" s="155" t="s">
        <v>763</v>
      </c>
      <c r="B12" s="156"/>
      <c r="C12" s="85"/>
      <c r="D12" s="8">
        <f>SUM(K58,K252,K272,K480)</f>
        <v>40000</v>
      </c>
      <c r="E12" s="123"/>
      <c r="F12" s="124"/>
    </row>
    <row r="13" spans="1:6" ht="12.75">
      <c r="A13" s="155" t="s">
        <v>772</v>
      </c>
      <c r="B13" s="156"/>
      <c r="C13" s="85"/>
      <c r="D13" s="8">
        <f>SUM(L58,L252,L272:L272,L480)</f>
        <v>0</v>
      </c>
      <c r="E13" s="123"/>
      <c r="F13" s="124"/>
    </row>
    <row r="14" spans="1:6" ht="12.75">
      <c r="A14" s="158" t="s">
        <v>765</v>
      </c>
      <c r="B14" s="159"/>
      <c r="C14" s="49"/>
      <c r="D14" s="86">
        <f>SUM(M58,M252,M480)</f>
        <v>0</v>
      </c>
      <c r="E14" s="125"/>
      <c r="F14" s="126"/>
    </row>
    <row r="15" spans="1:6" ht="12.75">
      <c r="A15" s="160" t="s">
        <v>773</v>
      </c>
      <c r="B15" s="160"/>
      <c r="C15" s="81"/>
      <c r="D15" s="72">
        <f>SUM(D9:D14,D5)</f>
        <v>924400</v>
      </c>
      <c r="E15" s="72">
        <f>SUM(E9:E14,E5)</f>
        <v>500200</v>
      </c>
      <c r="F15" s="72">
        <f>SUM(F9:F14,F5)</f>
        <v>500200</v>
      </c>
    </row>
    <row r="16" spans="1:5" ht="12.75">
      <c r="A16" s="60"/>
      <c r="B16" s="60"/>
      <c r="E16" s="37"/>
    </row>
    <row r="17" spans="1:5" ht="12.75">
      <c r="A17" s="39"/>
      <c r="B17" s="157" t="s">
        <v>804</v>
      </c>
      <c r="C17" s="157"/>
      <c r="D17" s="157"/>
      <c r="E17" s="39"/>
    </row>
    <row r="18" spans="1:5" ht="12.75">
      <c r="A18" s="60"/>
      <c r="B18" s="60"/>
      <c r="E18" s="37"/>
    </row>
    <row r="19" spans="1:15" ht="64.5" customHeight="1">
      <c r="A19" s="50" t="s">
        <v>733</v>
      </c>
      <c r="B19" s="50" t="s">
        <v>728</v>
      </c>
      <c r="C19" s="50" t="s">
        <v>734</v>
      </c>
      <c r="D19" s="127" t="s">
        <v>871</v>
      </c>
      <c r="E19" s="50" t="s">
        <v>757</v>
      </c>
      <c r="F19" s="50" t="s">
        <v>758</v>
      </c>
      <c r="G19" s="50" t="s">
        <v>759</v>
      </c>
      <c r="H19" s="50" t="s">
        <v>761</v>
      </c>
      <c r="I19" s="50" t="s">
        <v>760</v>
      </c>
      <c r="J19" s="50" t="s">
        <v>762</v>
      </c>
      <c r="K19" s="50" t="s">
        <v>763</v>
      </c>
      <c r="L19" s="50" t="s">
        <v>764</v>
      </c>
      <c r="M19" s="50" t="s">
        <v>765</v>
      </c>
      <c r="N19" s="50" t="s">
        <v>869</v>
      </c>
      <c r="O19" s="50" t="s">
        <v>872</v>
      </c>
    </row>
    <row r="20" spans="1:16" ht="15">
      <c r="A20" s="67" t="s">
        <v>343</v>
      </c>
      <c r="B20" s="68" t="s">
        <v>0</v>
      </c>
      <c r="C20" s="118">
        <v>1</v>
      </c>
      <c r="D20" s="69">
        <f>SUM(E20:M20)</f>
        <v>0</v>
      </c>
      <c r="E20" s="69">
        <f aca="true" t="shared" si="0" ref="E20:O20">SUM(E21)</f>
        <v>0</v>
      </c>
      <c r="F20" s="69">
        <f t="shared" si="0"/>
        <v>0</v>
      </c>
      <c r="G20" s="69">
        <f t="shared" si="0"/>
        <v>0</v>
      </c>
      <c r="H20" s="69">
        <f t="shared" si="0"/>
        <v>0</v>
      </c>
      <c r="I20" s="69">
        <f t="shared" si="0"/>
        <v>0</v>
      </c>
      <c r="J20" s="69">
        <f t="shared" si="0"/>
        <v>0</v>
      </c>
      <c r="K20" s="69">
        <f t="shared" si="0"/>
        <v>0</v>
      </c>
      <c r="L20" s="69">
        <f t="shared" si="0"/>
        <v>0</v>
      </c>
      <c r="M20" s="69">
        <f t="shared" si="0"/>
        <v>0</v>
      </c>
      <c r="N20" s="69">
        <f t="shared" si="0"/>
        <v>0</v>
      </c>
      <c r="O20" s="69">
        <f t="shared" si="0"/>
        <v>0</v>
      </c>
      <c r="P20" s="59"/>
    </row>
    <row r="21" spans="1:16" ht="15">
      <c r="A21" s="61" t="s">
        <v>805</v>
      </c>
      <c r="B21" s="62" t="s">
        <v>774</v>
      </c>
      <c r="C21" s="119">
        <v>2</v>
      </c>
      <c r="D21" s="63">
        <f aca="true" t="shared" si="1" ref="D21:D57">SUM(E21:M21)</f>
        <v>0</v>
      </c>
      <c r="E21" s="63">
        <f aca="true" t="shared" si="2" ref="E21:O21">SUM(E22,E39,E48)</f>
        <v>0</v>
      </c>
      <c r="F21" s="63">
        <f t="shared" si="2"/>
        <v>0</v>
      </c>
      <c r="G21" s="63">
        <f t="shared" si="2"/>
        <v>0</v>
      </c>
      <c r="H21" s="63">
        <f t="shared" si="2"/>
        <v>0</v>
      </c>
      <c r="I21" s="63">
        <f t="shared" si="2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3">
        <f>SUM(N22,N39,N48)</f>
        <v>0</v>
      </c>
      <c r="O21" s="63">
        <f t="shared" si="2"/>
        <v>0</v>
      </c>
      <c r="P21" s="59"/>
    </row>
    <row r="22" spans="1:16" ht="15">
      <c r="A22" s="61" t="s">
        <v>806</v>
      </c>
      <c r="B22" s="62" t="s">
        <v>775</v>
      </c>
      <c r="C22" s="119">
        <v>3</v>
      </c>
      <c r="D22" s="63">
        <f t="shared" si="1"/>
        <v>0</v>
      </c>
      <c r="E22" s="63">
        <f aca="true" t="shared" si="3" ref="E22:O22">SUM(E23,E27,E35,E37)</f>
        <v>0</v>
      </c>
      <c r="F22" s="63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0</v>
      </c>
      <c r="K22" s="63">
        <f t="shared" si="3"/>
        <v>0</v>
      </c>
      <c r="L22" s="63">
        <f t="shared" si="3"/>
        <v>0</v>
      </c>
      <c r="M22" s="63">
        <f t="shared" si="3"/>
        <v>0</v>
      </c>
      <c r="N22" s="63">
        <f t="shared" si="3"/>
        <v>0</v>
      </c>
      <c r="O22" s="63">
        <f t="shared" si="3"/>
        <v>0</v>
      </c>
      <c r="P22" s="59"/>
    </row>
    <row r="23" spans="1:16" ht="15">
      <c r="A23" s="61" t="s">
        <v>807</v>
      </c>
      <c r="B23" s="62" t="s">
        <v>776</v>
      </c>
      <c r="C23" s="119">
        <v>4</v>
      </c>
      <c r="D23" s="63">
        <f t="shared" si="1"/>
        <v>0</v>
      </c>
      <c r="E23" s="63">
        <f aca="true" t="shared" si="4" ref="E23:O23">SUM(E24:E26)</f>
        <v>0</v>
      </c>
      <c r="F23" s="63">
        <f t="shared" si="4"/>
        <v>0</v>
      </c>
      <c r="G23" s="63">
        <f t="shared" si="4"/>
        <v>0</v>
      </c>
      <c r="H23" s="63">
        <f t="shared" si="4"/>
        <v>0</v>
      </c>
      <c r="I23" s="63">
        <f t="shared" si="4"/>
        <v>0</v>
      </c>
      <c r="J23" s="63">
        <f t="shared" si="4"/>
        <v>0</v>
      </c>
      <c r="K23" s="63">
        <f t="shared" si="4"/>
        <v>0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3">
        <f t="shared" si="4"/>
        <v>0</v>
      </c>
      <c r="P23" s="59"/>
    </row>
    <row r="24" spans="1:16" ht="15">
      <c r="A24" s="64" t="s">
        <v>808</v>
      </c>
      <c r="B24" s="65" t="s">
        <v>874</v>
      </c>
      <c r="C24" s="119">
        <v>5</v>
      </c>
      <c r="D24" s="66">
        <v>0</v>
      </c>
      <c r="E24" s="15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8"/>
    </row>
    <row r="25" spans="1:16" ht="15">
      <c r="A25" s="64" t="s">
        <v>809</v>
      </c>
      <c r="B25" s="65" t="s">
        <v>777</v>
      </c>
      <c r="C25" s="119">
        <v>6</v>
      </c>
      <c r="D25" s="66">
        <f t="shared" si="1"/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8"/>
    </row>
    <row r="26" spans="1:16" ht="15">
      <c r="A26" s="64" t="s">
        <v>810</v>
      </c>
      <c r="B26" s="65" t="s">
        <v>778</v>
      </c>
      <c r="C26" s="119">
        <v>7</v>
      </c>
      <c r="D26" s="66">
        <f t="shared" si="1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8"/>
    </row>
    <row r="27" spans="1:16" ht="15">
      <c r="A27" s="61" t="s">
        <v>811</v>
      </c>
      <c r="B27" s="62" t="s">
        <v>779</v>
      </c>
      <c r="C27" s="119">
        <v>8</v>
      </c>
      <c r="D27" s="63">
        <f t="shared" si="1"/>
        <v>0</v>
      </c>
      <c r="E27" s="63">
        <f aca="true" t="shared" si="5" ref="E27:O27">SUM(E28:E34)</f>
        <v>0</v>
      </c>
      <c r="F27" s="63">
        <f t="shared" si="5"/>
        <v>0</v>
      </c>
      <c r="G27" s="63">
        <f t="shared" si="5"/>
        <v>0</v>
      </c>
      <c r="H27" s="63">
        <f t="shared" si="5"/>
        <v>0</v>
      </c>
      <c r="I27" s="63">
        <f t="shared" si="5"/>
        <v>0</v>
      </c>
      <c r="J27" s="63">
        <f t="shared" si="5"/>
        <v>0</v>
      </c>
      <c r="K27" s="63">
        <f t="shared" si="5"/>
        <v>0</v>
      </c>
      <c r="L27" s="63">
        <f t="shared" si="5"/>
        <v>0</v>
      </c>
      <c r="M27" s="63">
        <f t="shared" si="5"/>
        <v>0</v>
      </c>
      <c r="N27" s="63">
        <f t="shared" si="5"/>
        <v>0</v>
      </c>
      <c r="O27" s="63">
        <f t="shared" si="5"/>
        <v>0</v>
      </c>
      <c r="P27" s="59"/>
    </row>
    <row r="28" spans="1:16" ht="15">
      <c r="A28" s="64" t="s">
        <v>812</v>
      </c>
      <c r="B28" s="65" t="s">
        <v>780</v>
      </c>
      <c r="C28" s="119">
        <v>9</v>
      </c>
      <c r="D28" s="66">
        <f t="shared" si="1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58"/>
    </row>
    <row r="29" spans="1:16" ht="15">
      <c r="A29" s="64" t="s">
        <v>813</v>
      </c>
      <c r="B29" s="65" t="s">
        <v>781</v>
      </c>
      <c r="C29" s="119">
        <v>10</v>
      </c>
      <c r="D29" s="66">
        <f t="shared" si="1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58"/>
    </row>
    <row r="30" spans="1:16" ht="15">
      <c r="A30" s="64" t="s">
        <v>814</v>
      </c>
      <c r="B30" s="65" t="s">
        <v>782</v>
      </c>
      <c r="C30" s="119">
        <v>11</v>
      </c>
      <c r="D30" s="66">
        <f t="shared" si="1"/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8"/>
    </row>
    <row r="31" spans="1:16" ht="15">
      <c r="A31" s="64" t="s">
        <v>815</v>
      </c>
      <c r="B31" s="65" t="s">
        <v>783</v>
      </c>
      <c r="C31" s="119">
        <v>12</v>
      </c>
      <c r="D31" s="66">
        <f t="shared" si="1"/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58"/>
    </row>
    <row r="32" spans="1:16" ht="15">
      <c r="A32" s="64" t="s">
        <v>816</v>
      </c>
      <c r="B32" s="65" t="s">
        <v>784</v>
      </c>
      <c r="C32" s="119">
        <v>13</v>
      </c>
      <c r="D32" s="66">
        <f t="shared" si="1"/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58"/>
    </row>
    <row r="33" spans="1:16" ht="15">
      <c r="A33" s="64" t="s">
        <v>817</v>
      </c>
      <c r="B33" s="65" t="s">
        <v>785</v>
      </c>
      <c r="C33" s="119">
        <v>14</v>
      </c>
      <c r="D33" s="66">
        <f t="shared" si="1"/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8"/>
    </row>
    <row r="34" spans="1:16" ht="15">
      <c r="A34" s="64" t="s">
        <v>818</v>
      </c>
      <c r="B34" s="65" t="s">
        <v>786</v>
      </c>
      <c r="C34" s="119">
        <v>15</v>
      </c>
      <c r="D34" s="66">
        <f t="shared" si="1"/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8"/>
    </row>
    <row r="35" spans="1:16" ht="15">
      <c r="A35" s="61" t="s">
        <v>819</v>
      </c>
      <c r="B35" s="62" t="s">
        <v>787</v>
      </c>
      <c r="C35" s="119">
        <v>16</v>
      </c>
      <c r="D35" s="63">
        <f t="shared" si="1"/>
        <v>0</v>
      </c>
      <c r="E35" s="63">
        <f aca="true" t="shared" si="6" ref="E35:O35">SUM(E36)</f>
        <v>0</v>
      </c>
      <c r="F35" s="63">
        <f t="shared" si="6"/>
        <v>0</v>
      </c>
      <c r="G35" s="63">
        <f t="shared" si="6"/>
        <v>0</v>
      </c>
      <c r="H35" s="63">
        <f t="shared" si="6"/>
        <v>0</v>
      </c>
      <c r="I35" s="63">
        <f t="shared" si="6"/>
        <v>0</v>
      </c>
      <c r="J35" s="63">
        <f t="shared" si="6"/>
        <v>0</v>
      </c>
      <c r="K35" s="63">
        <f t="shared" si="6"/>
        <v>0</v>
      </c>
      <c r="L35" s="63">
        <f t="shared" si="6"/>
        <v>0</v>
      </c>
      <c r="M35" s="63">
        <f t="shared" si="6"/>
        <v>0</v>
      </c>
      <c r="N35" s="63">
        <f t="shared" si="6"/>
        <v>0</v>
      </c>
      <c r="O35" s="63">
        <f t="shared" si="6"/>
        <v>0</v>
      </c>
      <c r="P35" s="59"/>
    </row>
    <row r="36" spans="1:16" ht="15">
      <c r="A36" s="64" t="s">
        <v>820</v>
      </c>
      <c r="B36" s="65" t="s">
        <v>787</v>
      </c>
      <c r="C36" s="119">
        <v>17</v>
      </c>
      <c r="D36" s="63">
        <f t="shared" si="1"/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58"/>
    </row>
    <row r="37" spans="1:16" ht="15">
      <c r="A37" s="61" t="s">
        <v>821</v>
      </c>
      <c r="B37" s="62" t="s">
        <v>788</v>
      </c>
      <c r="C37" s="119">
        <v>18</v>
      </c>
      <c r="D37" s="63">
        <f t="shared" si="1"/>
        <v>0</v>
      </c>
      <c r="E37" s="63">
        <f aca="true" t="shared" si="7" ref="E37:O37">SUM(E38)</f>
        <v>0</v>
      </c>
      <c r="F37" s="63">
        <f t="shared" si="7"/>
        <v>0</v>
      </c>
      <c r="G37" s="63">
        <f t="shared" si="7"/>
        <v>0</v>
      </c>
      <c r="H37" s="63">
        <f t="shared" si="7"/>
        <v>0</v>
      </c>
      <c r="I37" s="63">
        <f t="shared" si="7"/>
        <v>0</v>
      </c>
      <c r="J37" s="63">
        <f t="shared" si="7"/>
        <v>0</v>
      </c>
      <c r="K37" s="63">
        <f t="shared" si="7"/>
        <v>0</v>
      </c>
      <c r="L37" s="63">
        <f t="shared" si="7"/>
        <v>0</v>
      </c>
      <c r="M37" s="63">
        <f t="shared" si="7"/>
        <v>0</v>
      </c>
      <c r="N37" s="63">
        <f t="shared" si="7"/>
        <v>0</v>
      </c>
      <c r="O37" s="63">
        <f t="shared" si="7"/>
        <v>0</v>
      </c>
      <c r="P37" s="59"/>
    </row>
    <row r="38" spans="1:16" ht="15">
      <c r="A38" s="64" t="s">
        <v>822</v>
      </c>
      <c r="B38" s="65" t="s">
        <v>788</v>
      </c>
      <c r="C38" s="119">
        <v>19</v>
      </c>
      <c r="D38" s="63">
        <f t="shared" si="1"/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58"/>
    </row>
    <row r="39" spans="1:16" ht="15">
      <c r="A39" s="61" t="s">
        <v>823</v>
      </c>
      <c r="B39" s="62" t="s">
        <v>789</v>
      </c>
      <c r="C39" s="119">
        <v>20</v>
      </c>
      <c r="D39" s="63">
        <f t="shared" si="1"/>
        <v>0</v>
      </c>
      <c r="E39" s="63">
        <f aca="true" t="shared" si="8" ref="E39:O39">SUM(E40)</f>
        <v>0</v>
      </c>
      <c r="F39" s="63">
        <f t="shared" si="8"/>
        <v>0</v>
      </c>
      <c r="G39" s="63">
        <f t="shared" si="8"/>
        <v>0</v>
      </c>
      <c r="H39" s="63">
        <f t="shared" si="8"/>
        <v>0</v>
      </c>
      <c r="I39" s="63">
        <f t="shared" si="8"/>
        <v>0</v>
      </c>
      <c r="J39" s="63">
        <f t="shared" si="8"/>
        <v>0</v>
      </c>
      <c r="K39" s="63">
        <f t="shared" si="8"/>
        <v>0</v>
      </c>
      <c r="L39" s="63">
        <f t="shared" si="8"/>
        <v>0</v>
      </c>
      <c r="M39" s="63">
        <f t="shared" si="8"/>
        <v>0</v>
      </c>
      <c r="N39" s="63">
        <f t="shared" si="8"/>
        <v>0</v>
      </c>
      <c r="O39" s="63">
        <f t="shared" si="8"/>
        <v>0</v>
      </c>
      <c r="P39" s="59"/>
    </row>
    <row r="40" spans="1:16" ht="15">
      <c r="A40" s="61" t="s">
        <v>824</v>
      </c>
      <c r="B40" s="62" t="s">
        <v>789</v>
      </c>
      <c r="C40" s="119">
        <v>21</v>
      </c>
      <c r="D40" s="63">
        <f t="shared" si="1"/>
        <v>0</v>
      </c>
      <c r="E40" s="63">
        <f aca="true" t="shared" si="9" ref="E40:O40">SUM(E41:E47)</f>
        <v>0</v>
      </c>
      <c r="F40" s="63">
        <f t="shared" si="9"/>
        <v>0</v>
      </c>
      <c r="G40" s="63">
        <f t="shared" si="9"/>
        <v>0</v>
      </c>
      <c r="H40" s="63">
        <f t="shared" si="9"/>
        <v>0</v>
      </c>
      <c r="I40" s="63">
        <f t="shared" si="9"/>
        <v>0</v>
      </c>
      <c r="J40" s="63">
        <f t="shared" si="9"/>
        <v>0</v>
      </c>
      <c r="K40" s="63">
        <f t="shared" si="9"/>
        <v>0</v>
      </c>
      <c r="L40" s="63">
        <f t="shared" si="9"/>
        <v>0</v>
      </c>
      <c r="M40" s="63">
        <f t="shared" si="9"/>
        <v>0</v>
      </c>
      <c r="N40" s="63">
        <f t="shared" si="9"/>
        <v>0</v>
      </c>
      <c r="O40" s="63">
        <f t="shared" si="9"/>
        <v>0</v>
      </c>
      <c r="P40" s="59"/>
    </row>
    <row r="41" spans="1:16" ht="15">
      <c r="A41" s="64" t="s">
        <v>825</v>
      </c>
      <c r="B41" s="65" t="s">
        <v>790</v>
      </c>
      <c r="C41" s="119">
        <v>22</v>
      </c>
      <c r="D41" s="66">
        <f t="shared" si="1"/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58"/>
    </row>
    <row r="42" spans="1:16" ht="15">
      <c r="A42" s="64" t="s">
        <v>826</v>
      </c>
      <c r="B42" s="65" t="s">
        <v>791</v>
      </c>
      <c r="C42" s="119">
        <v>23</v>
      </c>
      <c r="D42" s="66">
        <f t="shared" si="1"/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58"/>
    </row>
    <row r="43" spans="1:16" ht="15">
      <c r="A43" s="64" t="s">
        <v>827</v>
      </c>
      <c r="B43" s="65" t="s">
        <v>792</v>
      </c>
      <c r="C43" s="119">
        <v>24</v>
      </c>
      <c r="D43" s="66">
        <f t="shared" si="1"/>
        <v>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58"/>
    </row>
    <row r="44" spans="1:16" ht="15">
      <c r="A44" s="64" t="s">
        <v>828</v>
      </c>
      <c r="B44" s="65" t="s">
        <v>793</v>
      </c>
      <c r="C44" s="119">
        <v>25</v>
      </c>
      <c r="D44" s="66">
        <f t="shared" si="1"/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8"/>
    </row>
    <row r="45" spans="1:16" ht="15">
      <c r="A45" s="64" t="s">
        <v>829</v>
      </c>
      <c r="B45" s="65" t="s">
        <v>794</v>
      </c>
      <c r="C45" s="119">
        <v>26</v>
      </c>
      <c r="D45" s="66">
        <f t="shared" si="1"/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8"/>
    </row>
    <row r="46" spans="1:16" ht="15">
      <c r="A46" s="64" t="s">
        <v>830</v>
      </c>
      <c r="B46" s="65" t="s">
        <v>795</v>
      </c>
      <c r="C46" s="119">
        <v>27</v>
      </c>
      <c r="D46" s="66">
        <f t="shared" si="1"/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58"/>
    </row>
    <row r="47" spans="1:16" ht="15">
      <c r="A47" s="64" t="s">
        <v>831</v>
      </c>
      <c r="B47" s="65" t="s">
        <v>796</v>
      </c>
      <c r="C47" s="119">
        <v>28</v>
      </c>
      <c r="D47" s="66">
        <f t="shared" si="1"/>
        <v>0</v>
      </c>
      <c r="E47" s="15"/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58"/>
    </row>
    <row r="48" spans="1:16" ht="15">
      <c r="A48" s="61" t="s">
        <v>832</v>
      </c>
      <c r="B48" s="62" t="s">
        <v>797</v>
      </c>
      <c r="C48" s="119">
        <v>29</v>
      </c>
      <c r="D48" s="63">
        <f t="shared" si="1"/>
        <v>0</v>
      </c>
      <c r="E48" s="63">
        <f aca="true" t="shared" si="10" ref="E48:O48">SUM(E49,E51,E55)</f>
        <v>0</v>
      </c>
      <c r="F48" s="63">
        <f t="shared" si="10"/>
        <v>0</v>
      </c>
      <c r="G48" s="63">
        <f t="shared" si="10"/>
        <v>0</v>
      </c>
      <c r="H48" s="63">
        <f t="shared" si="10"/>
        <v>0</v>
      </c>
      <c r="I48" s="63">
        <f t="shared" si="10"/>
        <v>0</v>
      </c>
      <c r="J48" s="63">
        <f t="shared" si="10"/>
        <v>0</v>
      </c>
      <c r="K48" s="63">
        <f t="shared" si="10"/>
        <v>0</v>
      </c>
      <c r="L48" s="63">
        <f t="shared" si="10"/>
        <v>0</v>
      </c>
      <c r="M48" s="63">
        <f t="shared" si="10"/>
        <v>0</v>
      </c>
      <c r="N48" s="63">
        <f t="shared" si="10"/>
        <v>0</v>
      </c>
      <c r="O48" s="63">
        <f t="shared" si="10"/>
        <v>0</v>
      </c>
      <c r="P48" s="59"/>
    </row>
    <row r="49" spans="1:16" ht="15">
      <c r="A49" s="61" t="s">
        <v>833</v>
      </c>
      <c r="B49" s="62" t="s">
        <v>798</v>
      </c>
      <c r="C49" s="119">
        <v>30</v>
      </c>
      <c r="D49" s="63">
        <f t="shared" si="1"/>
        <v>0</v>
      </c>
      <c r="E49" s="63">
        <f aca="true" t="shared" si="11" ref="E49:O49">SUM(E50)</f>
        <v>0</v>
      </c>
      <c r="F49" s="63">
        <f t="shared" si="11"/>
        <v>0</v>
      </c>
      <c r="G49" s="63">
        <f t="shared" si="11"/>
        <v>0</v>
      </c>
      <c r="H49" s="63">
        <f t="shared" si="11"/>
        <v>0</v>
      </c>
      <c r="I49" s="63">
        <f t="shared" si="11"/>
        <v>0</v>
      </c>
      <c r="J49" s="63">
        <f t="shared" si="11"/>
        <v>0</v>
      </c>
      <c r="K49" s="63">
        <f t="shared" si="11"/>
        <v>0</v>
      </c>
      <c r="L49" s="63">
        <f t="shared" si="11"/>
        <v>0</v>
      </c>
      <c r="M49" s="63">
        <f t="shared" si="11"/>
        <v>0</v>
      </c>
      <c r="N49" s="63">
        <f t="shared" si="11"/>
        <v>0</v>
      </c>
      <c r="O49" s="63">
        <f t="shared" si="11"/>
        <v>0</v>
      </c>
      <c r="P49" s="59"/>
    </row>
    <row r="50" spans="1:16" ht="15">
      <c r="A50" s="64" t="s">
        <v>834</v>
      </c>
      <c r="B50" s="65" t="s">
        <v>798</v>
      </c>
      <c r="C50" s="119">
        <v>31</v>
      </c>
      <c r="D50" s="66">
        <f t="shared" si="1"/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58"/>
    </row>
    <row r="51" spans="1:16" ht="15">
      <c r="A51" s="61" t="s">
        <v>835</v>
      </c>
      <c r="B51" s="62" t="s">
        <v>799</v>
      </c>
      <c r="C51" s="119">
        <v>32</v>
      </c>
      <c r="D51" s="63">
        <f t="shared" si="1"/>
        <v>0</v>
      </c>
      <c r="E51" s="63">
        <f aca="true" t="shared" si="12" ref="E51:O51">SUM(E52:E54)</f>
        <v>0</v>
      </c>
      <c r="F51" s="63">
        <f t="shared" si="12"/>
        <v>0</v>
      </c>
      <c r="G51" s="63">
        <f t="shared" si="12"/>
        <v>0</v>
      </c>
      <c r="H51" s="63">
        <f t="shared" si="12"/>
        <v>0</v>
      </c>
      <c r="I51" s="63">
        <f t="shared" si="12"/>
        <v>0</v>
      </c>
      <c r="J51" s="63">
        <f t="shared" si="12"/>
        <v>0</v>
      </c>
      <c r="K51" s="63">
        <f t="shared" si="12"/>
        <v>0</v>
      </c>
      <c r="L51" s="63">
        <f t="shared" si="12"/>
        <v>0</v>
      </c>
      <c r="M51" s="63">
        <f t="shared" si="12"/>
        <v>0</v>
      </c>
      <c r="N51" s="63">
        <f t="shared" si="12"/>
        <v>0</v>
      </c>
      <c r="O51" s="63">
        <f t="shared" si="12"/>
        <v>0</v>
      </c>
      <c r="P51" s="59"/>
    </row>
    <row r="52" spans="1:16" ht="15">
      <c r="A52" s="64" t="s">
        <v>836</v>
      </c>
      <c r="B52" s="65" t="s">
        <v>799</v>
      </c>
      <c r="C52" s="119">
        <v>33</v>
      </c>
      <c r="D52" s="66">
        <f t="shared" si="1"/>
        <v>0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58"/>
    </row>
    <row r="53" spans="1:16" ht="15">
      <c r="A53" s="64" t="s">
        <v>837</v>
      </c>
      <c r="B53" s="65" t="s">
        <v>800</v>
      </c>
      <c r="C53" s="119">
        <v>34</v>
      </c>
      <c r="D53" s="66">
        <f t="shared" si="1"/>
        <v>0</v>
      </c>
      <c r="E53" s="15"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58"/>
    </row>
    <row r="54" spans="1:16" ht="15">
      <c r="A54" s="64" t="s">
        <v>838</v>
      </c>
      <c r="B54" s="65" t="s">
        <v>801</v>
      </c>
      <c r="C54" s="119">
        <v>35</v>
      </c>
      <c r="D54" s="66">
        <f t="shared" si="1"/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58"/>
    </row>
    <row r="55" spans="1:16" ht="15">
      <c r="A55" s="61" t="s">
        <v>839</v>
      </c>
      <c r="B55" s="62" t="s">
        <v>802</v>
      </c>
      <c r="C55" s="119">
        <v>36</v>
      </c>
      <c r="D55" s="63">
        <f t="shared" si="1"/>
        <v>0</v>
      </c>
      <c r="E55" s="63">
        <f aca="true" t="shared" si="13" ref="E55:O55">SUM(E56:E57)</f>
        <v>0</v>
      </c>
      <c r="F55" s="63">
        <f t="shared" si="13"/>
        <v>0</v>
      </c>
      <c r="G55" s="63">
        <f t="shared" si="13"/>
        <v>0</v>
      </c>
      <c r="H55" s="63">
        <f t="shared" si="13"/>
        <v>0</v>
      </c>
      <c r="I55" s="63">
        <f t="shared" si="13"/>
        <v>0</v>
      </c>
      <c r="J55" s="63">
        <f t="shared" si="13"/>
        <v>0</v>
      </c>
      <c r="K55" s="63">
        <f t="shared" si="13"/>
        <v>0</v>
      </c>
      <c r="L55" s="63">
        <f t="shared" si="13"/>
        <v>0</v>
      </c>
      <c r="M55" s="63">
        <f t="shared" si="13"/>
        <v>0</v>
      </c>
      <c r="N55" s="63">
        <f t="shared" si="13"/>
        <v>0</v>
      </c>
      <c r="O55" s="63">
        <f t="shared" si="13"/>
        <v>0</v>
      </c>
      <c r="P55" s="59"/>
    </row>
    <row r="56" spans="1:16" ht="15">
      <c r="A56" s="64" t="s">
        <v>840</v>
      </c>
      <c r="B56" s="65" t="s">
        <v>802</v>
      </c>
      <c r="C56" s="119">
        <v>37</v>
      </c>
      <c r="D56" s="66">
        <f t="shared" si="1"/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58"/>
    </row>
    <row r="57" spans="1:16" ht="15">
      <c r="A57" s="101" t="s">
        <v>841</v>
      </c>
      <c r="B57" s="102" t="s">
        <v>803</v>
      </c>
      <c r="C57" s="120">
        <v>38</v>
      </c>
      <c r="D57" s="103">
        <f t="shared" si="1"/>
        <v>0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58"/>
    </row>
    <row r="58" spans="1:16" ht="12.75">
      <c r="A58" s="100"/>
      <c r="B58" s="70" t="s">
        <v>842</v>
      </c>
      <c r="C58" s="71"/>
      <c r="D58" s="72">
        <f>SUM(D20)</f>
        <v>0</v>
      </c>
      <c r="E58" s="72">
        <f aca="true" t="shared" si="14" ref="E58:O58">SUM(E20)</f>
        <v>0</v>
      </c>
      <c r="F58" s="72">
        <f t="shared" si="14"/>
        <v>0</v>
      </c>
      <c r="G58" s="72">
        <f t="shared" si="14"/>
        <v>0</v>
      </c>
      <c r="H58" s="72">
        <f t="shared" si="14"/>
        <v>0</v>
      </c>
      <c r="I58" s="72">
        <f t="shared" si="14"/>
        <v>0</v>
      </c>
      <c r="J58" s="72">
        <f t="shared" si="14"/>
        <v>0</v>
      </c>
      <c r="K58" s="72">
        <f t="shared" si="14"/>
        <v>0</v>
      </c>
      <c r="L58" s="72">
        <f t="shared" si="14"/>
        <v>0</v>
      </c>
      <c r="M58" s="72">
        <f t="shared" si="14"/>
        <v>0</v>
      </c>
      <c r="N58" s="72">
        <f t="shared" si="14"/>
        <v>0</v>
      </c>
      <c r="O58" s="72">
        <f t="shared" si="14"/>
        <v>0</v>
      </c>
      <c r="P58" s="4"/>
    </row>
    <row r="59" spans="1:5" ht="12.75">
      <c r="A59" s="60"/>
      <c r="B59" s="60"/>
      <c r="E59" s="37"/>
    </row>
    <row r="60" ht="12.75">
      <c r="B60" s="38"/>
    </row>
    <row r="61" spans="1:5" ht="12.75">
      <c r="A61" s="39"/>
      <c r="B61" s="40" t="s">
        <v>729</v>
      </c>
      <c r="C61" s="41"/>
      <c r="D61" s="42"/>
      <c r="E61" s="39"/>
    </row>
    <row r="62" spans="1:241" ht="12.75">
      <c r="A62" s="80"/>
      <c r="B62" s="74"/>
      <c r="C62" s="74"/>
      <c r="D62" s="73"/>
      <c r="E62" s="77"/>
      <c r="H62" s="2"/>
      <c r="P62" s="2"/>
      <c r="Q62" s="2"/>
      <c r="S62" s="3"/>
      <c r="X62" s="2"/>
      <c r="AF62" s="2"/>
      <c r="AG62" s="2"/>
      <c r="AI62" s="3"/>
      <c r="AN62" s="2"/>
      <c r="AV62" s="2"/>
      <c r="AW62" s="2"/>
      <c r="AY62" s="3"/>
      <c r="BD62" s="2"/>
      <c r="BL62" s="2"/>
      <c r="BM62" s="2"/>
      <c r="BO62" s="3"/>
      <c r="BT62" s="2"/>
      <c r="CB62" s="2"/>
      <c r="CC62" s="2"/>
      <c r="CE62" s="3"/>
      <c r="CJ62" s="2"/>
      <c r="CR62" s="2"/>
      <c r="CS62" s="2"/>
      <c r="CU62" s="3"/>
      <c r="CZ62" s="2"/>
      <c r="DH62" s="2"/>
      <c r="DI62" s="2"/>
      <c r="DK62" s="3"/>
      <c r="DP62" s="2"/>
      <c r="DX62" s="2"/>
      <c r="DY62" s="2"/>
      <c r="EA62" s="3"/>
      <c r="EF62" s="2"/>
      <c r="EN62" s="2"/>
      <c r="EO62" s="2"/>
      <c r="EQ62" s="3"/>
      <c r="EV62" s="2"/>
      <c r="FD62" s="2"/>
      <c r="FE62" s="2"/>
      <c r="FG62" s="3"/>
      <c r="FL62" s="2"/>
      <c r="FT62" s="2"/>
      <c r="FU62" s="2"/>
      <c r="FW62" s="3"/>
      <c r="GB62" s="2"/>
      <c r="GJ62" s="2"/>
      <c r="GK62" s="2"/>
      <c r="GM62" s="3"/>
      <c r="GR62" s="2"/>
      <c r="GZ62" s="2"/>
      <c r="HA62" s="2"/>
      <c r="HC62" s="3"/>
      <c r="HH62" s="2"/>
      <c r="HP62" s="2"/>
      <c r="HQ62" s="2"/>
      <c r="HS62" s="3"/>
      <c r="HX62" s="2"/>
      <c r="IF62" s="2"/>
      <c r="IG62" s="2"/>
    </row>
    <row r="63" spans="1:241" ht="12.75">
      <c r="A63" s="79"/>
      <c r="B63" s="78"/>
      <c r="C63" s="75"/>
      <c r="D63" s="48"/>
      <c r="E63" s="76"/>
      <c r="H63" s="2"/>
      <c r="P63" s="2"/>
      <c r="Q63" s="2"/>
      <c r="S63" s="3"/>
      <c r="X63" s="2"/>
      <c r="AF63" s="2"/>
      <c r="AG63" s="2"/>
      <c r="AI63" s="3"/>
      <c r="AN63" s="2"/>
      <c r="AV63" s="2"/>
      <c r="AW63" s="2"/>
      <c r="AY63" s="3"/>
      <c r="BD63" s="2"/>
      <c r="BL63" s="2"/>
      <c r="BM63" s="2"/>
      <c r="BO63" s="3"/>
      <c r="BT63" s="2"/>
      <c r="CB63" s="2"/>
      <c r="CC63" s="2"/>
      <c r="CE63" s="3"/>
      <c r="CJ63" s="2"/>
      <c r="CR63" s="2"/>
      <c r="CS63" s="2"/>
      <c r="CU63" s="3"/>
      <c r="CZ63" s="2"/>
      <c r="DH63" s="2"/>
      <c r="DI63" s="2"/>
      <c r="DK63" s="3"/>
      <c r="DP63" s="2"/>
      <c r="DX63" s="2"/>
      <c r="DY63" s="2"/>
      <c r="EA63" s="3"/>
      <c r="EF63" s="2"/>
      <c r="EN63" s="2"/>
      <c r="EO63" s="2"/>
      <c r="EQ63" s="3"/>
      <c r="EV63" s="2"/>
      <c r="FD63" s="2"/>
      <c r="FE63" s="2"/>
      <c r="FG63" s="3"/>
      <c r="FL63" s="2"/>
      <c r="FT63" s="2"/>
      <c r="FU63" s="2"/>
      <c r="FW63" s="3"/>
      <c r="GB63" s="2"/>
      <c r="GJ63" s="2"/>
      <c r="GK63" s="2"/>
      <c r="GM63" s="3"/>
      <c r="GR63" s="2"/>
      <c r="GZ63" s="2"/>
      <c r="HA63" s="2"/>
      <c r="HC63" s="3"/>
      <c r="HH63" s="2"/>
      <c r="HP63" s="2"/>
      <c r="HQ63" s="2"/>
      <c r="HS63" s="3"/>
      <c r="HX63" s="2"/>
      <c r="IF63" s="2"/>
      <c r="IG63" s="2"/>
    </row>
    <row r="64" spans="1:15" ht="64.5" customHeight="1">
      <c r="A64" s="50" t="s">
        <v>733</v>
      </c>
      <c r="B64" s="50" t="s">
        <v>728</v>
      </c>
      <c r="C64" s="50" t="s">
        <v>734</v>
      </c>
      <c r="D64" s="127" t="s">
        <v>871</v>
      </c>
      <c r="E64" s="50" t="s">
        <v>757</v>
      </c>
      <c r="F64" s="50" t="s">
        <v>758</v>
      </c>
      <c r="G64" s="50" t="s">
        <v>759</v>
      </c>
      <c r="H64" s="50" t="s">
        <v>761</v>
      </c>
      <c r="I64" s="50" t="s">
        <v>760</v>
      </c>
      <c r="J64" s="50" t="s">
        <v>762</v>
      </c>
      <c r="K64" s="50" t="s">
        <v>763</v>
      </c>
      <c r="L64" s="50" t="s">
        <v>764</v>
      </c>
      <c r="M64" s="50" t="s">
        <v>765</v>
      </c>
      <c r="N64" s="50" t="s">
        <v>869</v>
      </c>
      <c r="O64" s="50" t="s">
        <v>872</v>
      </c>
    </row>
    <row r="65" spans="1:15" ht="12.75">
      <c r="A65" s="105" t="s">
        <v>343</v>
      </c>
      <c r="B65" s="106" t="s">
        <v>0</v>
      </c>
      <c r="C65" s="107">
        <v>39</v>
      </c>
      <c r="D65" s="108">
        <f>SUM(E65:M65)</f>
        <v>604887</v>
      </c>
      <c r="E65" s="108">
        <f aca="true" t="shared" si="15" ref="E65:M65">SUM(E66,E194)</f>
        <v>455200</v>
      </c>
      <c r="F65" s="108">
        <f t="shared" si="15"/>
        <v>12000</v>
      </c>
      <c r="G65" s="108">
        <f t="shared" si="15"/>
        <v>0</v>
      </c>
      <c r="H65" s="108">
        <f t="shared" si="15"/>
        <v>52205</v>
      </c>
      <c r="I65" s="108">
        <f t="shared" si="15"/>
        <v>0</v>
      </c>
      <c r="J65" s="108">
        <f t="shared" si="15"/>
        <v>85482</v>
      </c>
      <c r="K65" s="108">
        <f t="shared" si="15"/>
        <v>0</v>
      </c>
      <c r="L65" s="108">
        <f t="shared" si="15"/>
        <v>0</v>
      </c>
      <c r="M65" s="108">
        <f t="shared" si="15"/>
        <v>0</v>
      </c>
      <c r="N65" s="108">
        <v>455200</v>
      </c>
      <c r="O65" s="108">
        <v>455200</v>
      </c>
    </row>
    <row r="66" spans="1:15" ht="12.75">
      <c r="A66" s="13" t="s">
        <v>344</v>
      </c>
      <c r="B66" s="7" t="s">
        <v>1</v>
      </c>
      <c r="C66" s="109">
        <v>40</v>
      </c>
      <c r="D66" s="17">
        <f aca="true" t="shared" si="16" ref="D66:D82">SUM(E66:M66)</f>
        <v>601487</v>
      </c>
      <c r="E66" s="17">
        <f>SUM(E67,E86,E114,E171,E167)</f>
        <v>451800</v>
      </c>
      <c r="F66" s="17">
        <f aca="true" t="shared" si="17" ref="F66:M66">SUM(F67,F86,F114,F171,F167)</f>
        <v>12000</v>
      </c>
      <c r="G66" s="17">
        <f t="shared" si="17"/>
        <v>0</v>
      </c>
      <c r="H66" s="17">
        <f t="shared" si="17"/>
        <v>52205</v>
      </c>
      <c r="I66" s="17">
        <f t="shared" si="17"/>
        <v>0</v>
      </c>
      <c r="J66" s="17">
        <f t="shared" si="17"/>
        <v>85482</v>
      </c>
      <c r="K66" s="17">
        <f t="shared" si="17"/>
        <v>0</v>
      </c>
      <c r="L66" s="17">
        <f t="shared" si="17"/>
        <v>0</v>
      </c>
      <c r="M66" s="17">
        <f t="shared" si="17"/>
        <v>0</v>
      </c>
      <c r="N66" s="17">
        <v>451800</v>
      </c>
      <c r="O66" s="17">
        <v>451800</v>
      </c>
    </row>
    <row r="67" spans="1:15" ht="12.75">
      <c r="A67" s="13" t="s">
        <v>345</v>
      </c>
      <c r="B67" s="7" t="s">
        <v>2</v>
      </c>
      <c r="C67" s="109">
        <v>41</v>
      </c>
      <c r="D67" s="17">
        <f t="shared" si="16"/>
        <v>103807</v>
      </c>
      <c r="E67" s="17">
        <f>SUM(E68,E76,E80,E83)</f>
        <v>38807</v>
      </c>
      <c r="F67" s="17">
        <f>SUM(F68,F76,F80,)</f>
        <v>0</v>
      </c>
      <c r="G67" s="17">
        <f aca="true" t="shared" si="18" ref="G67:M67">SUM(G68,G76,G80,)</f>
        <v>0</v>
      </c>
      <c r="H67" s="17">
        <f t="shared" si="18"/>
        <v>0</v>
      </c>
      <c r="I67" s="17">
        <f t="shared" si="18"/>
        <v>0</v>
      </c>
      <c r="J67" s="17">
        <f t="shared" si="18"/>
        <v>65000</v>
      </c>
      <c r="K67" s="17">
        <f t="shared" si="18"/>
        <v>0</v>
      </c>
      <c r="L67" s="17">
        <f t="shared" si="18"/>
        <v>0</v>
      </c>
      <c r="M67" s="17">
        <f t="shared" si="18"/>
        <v>0</v>
      </c>
      <c r="N67" s="17">
        <v>38807</v>
      </c>
      <c r="O67" s="17">
        <v>38807</v>
      </c>
    </row>
    <row r="68" spans="1:15" ht="12.75">
      <c r="A68" s="13" t="s">
        <v>346</v>
      </c>
      <c r="B68" s="7" t="s">
        <v>3</v>
      </c>
      <c r="C68" s="109">
        <v>42</v>
      </c>
      <c r="D68" s="17">
        <f t="shared" si="16"/>
        <v>96992</v>
      </c>
      <c r="E68" s="17">
        <f>SUM(E69:E75)</f>
        <v>31992</v>
      </c>
      <c r="F68" s="17">
        <f>SUM(F69:F75)</f>
        <v>0</v>
      </c>
      <c r="G68" s="17">
        <f aca="true" t="shared" si="19" ref="G68:M68">SUM(G69:G75)</f>
        <v>0</v>
      </c>
      <c r="H68" s="17">
        <f t="shared" si="19"/>
        <v>0</v>
      </c>
      <c r="I68" s="17">
        <f t="shared" si="19"/>
        <v>0</v>
      </c>
      <c r="J68" s="17">
        <f t="shared" si="19"/>
        <v>65000</v>
      </c>
      <c r="K68" s="17">
        <f t="shared" si="19"/>
        <v>0</v>
      </c>
      <c r="L68" s="17">
        <f t="shared" si="19"/>
        <v>0</v>
      </c>
      <c r="M68" s="17">
        <f t="shared" si="19"/>
        <v>0</v>
      </c>
      <c r="N68" s="17">
        <f>SUM(N69:N75)</f>
        <v>31992</v>
      </c>
      <c r="O68" s="17">
        <f>SUM(O69:O75)</f>
        <v>31992</v>
      </c>
    </row>
    <row r="69" spans="1:15" ht="12.75">
      <c r="A69" s="14" t="s">
        <v>347</v>
      </c>
      <c r="B69" s="9" t="s">
        <v>4</v>
      </c>
      <c r="C69" s="109">
        <v>43</v>
      </c>
      <c r="D69" s="8">
        <f t="shared" si="16"/>
        <v>11500</v>
      </c>
      <c r="E69" s="15">
        <v>11500</v>
      </c>
      <c r="F69" s="15"/>
      <c r="G69" s="15"/>
      <c r="H69" s="15"/>
      <c r="I69" s="15"/>
      <c r="J69" s="15">
        <v>0</v>
      </c>
      <c r="K69" s="15"/>
      <c r="L69" s="15"/>
      <c r="M69" s="15"/>
      <c r="N69" s="15">
        <v>11500</v>
      </c>
      <c r="O69" s="15">
        <v>11500</v>
      </c>
    </row>
    <row r="70" spans="1:15" ht="12.75">
      <c r="A70" s="14" t="s">
        <v>348</v>
      </c>
      <c r="B70" s="9" t="s">
        <v>5</v>
      </c>
      <c r="C70" s="109">
        <v>44</v>
      </c>
      <c r="D70" s="8">
        <f t="shared" si="16"/>
        <v>19736</v>
      </c>
      <c r="E70" s="15">
        <v>1286</v>
      </c>
      <c r="F70" s="15"/>
      <c r="G70" s="15"/>
      <c r="H70" s="15"/>
      <c r="I70" s="15"/>
      <c r="J70" s="15">
        <v>18450</v>
      </c>
      <c r="K70" s="15"/>
      <c r="L70" s="15"/>
      <c r="M70" s="15"/>
      <c r="N70" s="15">
        <v>1286</v>
      </c>
      <c r="O70" s="15">
        <v>1286</v>
      </c>
    </row>
    <row r="71" spans="1:15" ht="12.75">
      <c r="A71" s="14" t="s">
        <v>349</v>
      </c>
      <c r="B71" s="9" t="s">
        <v>6</v>
      </c>
      <c r="C71" s="109">
        <v>45</v>
      </c>
      <c r="D71" s="8">
        <f t="shared" si="16"/>
        <v>9206</v>
      </c>
      <c r="E71" s="15">
        <v>9206</v>
      </c>
      <c r="F71" s="15"/>
      <c r="G71" s="15"/>
      <c r="H71" s="15"/>
      <c r="I71" s="15"/>
      <c r="J71" s="15">
        <v>0</v>
      </c>
      <c r="K71" s="15"/>
      <c r="L71" s="15"/>
      <c r="M71" s="15"/>
      <c r="N71" s="15">
        <v>9206</v>
      </c>
      <c r="O71" s="15">
        <v>9206</v>
      </c>
    </row>
    <row r="72" spans="1:15" ht="12.75">
      <c r="A72" s="14" t="s">
        <v>350</v>
      </c>
      <c r="B72" s="9" t="s">
        <v>7</v>
      </c>
      <c r="C72" s="109">
        <v>46</v>
      </c>
      <c r="D72" s="8">
        <f t="shared" si="16"/>
        <v>11250</v>
      </c>
      <c r="E72" s="15"/>
      <c r="F72" s="15"/>
      <c r="G72" s="15"/>
      <c r="H72" s="15"/>
      <c r="I72" s="15"/>
      <c r="J72" s="15">
        <v>11250</v>
      </c>
      <c r="K72" s="15"/>
      <c r="L72" s="15"/>
      <c r="M72" s="15"/>
      <c r="N72" s="15"/>
      <c r="O72" s="15"/>
    </row>
    <row r="73" spans="1:15" ht="12.75">
      <c r="A73" s="14" t="s">
        <v>351</v>
      </c>
      <c r="B73" s="9" t="s">
        <v>8</v>
      </c>
      <c r="C73" s="109">
        <v>47</v>
      </c>
      <c r="D73" s="8">
        <f t="shared" si="16"/>
        <v>9500</v>
      </c>
      <c r="E73" s="15">
        <v>9500</v>
      </c>
      <c r="F73" s="15"/>
      <c r="G73" s="15"/>
      <c r="H73" s="15"/>
      <c r="I73" s="15"/>
      <c r="J73" s="15"/>
      <c r="K73" s="15"/>
      <c r="L73" s="15"/>
      <c r="M73" s="15"/>
      <c r="N73" s="15">
        <v>9500</v>
      </c>
      <c r="O73" s="15">
        <v>9500</v>
      </c>
    </row>
    <row r="74" spans="1:15" ht="12.75">
      <c r="A74" s="14" t="s">
        <v>352</v>
      </c>
      <c r="B74" s="9" t="s">
        <v>9</v>
      </c>
      <c r="C74" s="109">
        <v>48</v>
      </c>
      <c r="D74" s="8">
        <f t="shared" si="16"/>
        <v>32300</v>
      </c>
      <c r="E74" s="15"/>
      <c r="F74" s="15"/>
      <c r="G74" s="15"/>
      <c r="H74" s="15"/>
      <c r="I74" s="15"/>
      <c r="J74" s="15">
        <v>32300</v>
      </c>
      <c r="K74" s="15"/>
      <c r="L74" s="15"/>
      <c r="M74" s="15"/>
      <c r="N74" s="15"/>
      <c r="O74" s="15"/>
    </row>
    <row r="75" spans="1:15" ht="12.75">
      <c r="A75" s="14" t="s">
        <v>353</v>
      </c>
      <c r="B75" s="9" t="s">
        <v>10</v>
      </c>
      <c r="C75" s="109">
        <v>49</v>
      </c>
      <c r="D75" s="8">
        <f t="shared" si="16"/>
        <v>3500</v>
      </c>
      <c r="E75" s="15">
        <v>500</v>
      </c>
      <c r="F75" s="15"/>
      <c r="G75" s="15"/>
      <c r="H75" s="15"/>
      <c r="I75" s="15"/>
      <c r="J75" s="15">
        <v>3000</v>
      </c>
      <c r="K75" s="15"/>
      <c r="L75" s="15"/>
      <c r="M75" s="15"/>
      <c r="N75" s="15">
        <v>500</v>
      </c>
      <c r="O75" s="15">
        <v>500</v>
      </c>
    </row>
    <row r="76" spans="1:15" ht="12.75">
      <c r="A76" s="13" t="s">
        <v>354</v>
      </c>
      <c r="B76" s="7" t="s">
        <v>11</v>
      </c>
      <c r="C76" s="109">
        <v>50</v>
      </c>
      <c r="D76" s="17">
        <f t="shared" si="16"/>
        <v>0</v>
      </c>
      <c r="E76" s="17">
        <f>SUM(E77:E79)</f>
        <v>0</v>
      </c>
      <c r="F76" s="17">
        <f>SUM(F77:F79)</f>
        <v>0</v>
      </c>
      <c r="G76" s="17">
        <f aca="true" t="shared" si="20" ref="G76:M76">SUM(G77:G79)</f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>SUM(N77:N79)</f>
        <v>0</v>
      </c>
      <c r="O76" s="17">
        <f>SUM(O77:O79)</f>
        <v>0</v>
      </c>
    </row>
    <row r="77" spans="1:16" ht="12.75">
      <c r="A77" s="14" t="s">
        <v>355</v>
      </c>
      <c r="B77" s="9" t="s">
        <v>12</v>
      </c>
      <c r="C77" s="109">
        <v>51</v>
      </c>
      <c r="D77" s="8">
        <f t="shared" si="16"/>
        <v>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88"/>
    </row>
    <row r="78" spans="1:16" ht="12.75">
      <c r="A78" s="14" t="s">
        <v>356</v>
      </c>
      <c r="B78" s="9" t="s">
        <v>13</v>
      </c>
      <c r="C78" s="109">
        <v>52</v>
      </c>
      <c r="D78" s="8">
        <f t="shared" si="16"/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88"/>
    </row>
    <row r="79" spans="1:16" ht="12.75">
      <c r="A79" s="14" t="s">
        <v>357</v>
      </c>
      <c r="B79" s="9" t="s">
        <v>14</v>
      </c>
      <c r="C79" s="109">
        <v>53</v>
      </c>
      <c r="D79" s="8">
        <f t="shared" si="16"/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88"/>
    </row>
    <row r="80" spans="1:15" ht="12.75">
      <c r="A80" s="13" t="s">
        <v>358</v>
      </c>
      <c r="B80" s="7" t="s">
        <v>15</v>
      </c>
      <c r="C80" s="109">
        <v>54</v>
      </c>
      <c r="D80" s="17">
        <f t="shared" si="16"/>
        <v>5300</v>
      </c>
      <c r="E80" s="17">
        <f>SUM(E81:E82)</f>
        <v>5300</v>
      </c>
      <c r="F80" s="17">
        <f>SUM(F81:F82)</f>
        <v>0</v>
      </c>
      <c r="G80" s="17">
        <f aca="true" t="shared" si="21" ref="G80:M80">SUM(G81:G82)</f>
        <v>0</v>
      </c>
      <c r="H80" s="17">
        <f t="shared" si="21"/>
        <v>0</v>
      </c>
      <c r="I80" s="17">
        <f t="shared" si="21"/>
        <v>0</v>
      </c>
      <c r="J80" s="17">
        <f t="shared" si="21"/>
        <v>0</v>
      </c>
      <c r="K80" s="17">
        <f t="shared" si="21"/>
        <v>0</v>
      </c>
      <c r="L80" s="17">
        <f t="shared" si="21"/>
        <v>0</v>
      </c>
      <c r="M80" s="17">
        <f t="shared" si="21"/>
        <v>0</v>
      </c>
      <c r="N80" s="17">
        <f>SUM(N81:N82)</f>
        <v>5300</v>
      </c>
      <c r="O80" s="17">
        <f>SUM(O81:O82)</f>
        <v>5300</v>
      </c>
    </row>
    <row r="81" spans="1:15" ht="12.75">
      <c r="A81" s="14" t="s">
        <v>359</v>
      </c>
      <c r="B81" s="9" t="s">
        <v>16</v>
      </c>
      <c r="C81" s="109">
        <v>55</v>
      </c>
      <c r="D81" s="8">
        <f t="shared" si="16"/>
        <v>3300</v>
      </c>
      <c r="E81" s="15">
        <v>3300</v>
      </c>
      <c r="F81" s="15"/>
      <c r="G81" s="15"/>
      <c r="H81" s="15"/>
      <c r="I81" s="15"/>
      <c r="J81" s="15"/>
      <c r="K81" s="15"/>
      <c r="L81" s="15"/>
      <c r="M81" s="15"/>
      <c r="N81" s="15">
        <v>3300</v>
      </c>
      <c r="O81" s="15">
        <v>3300</v>
      </c>
    </row>
    <row r="82" spans="1:15" ht="12.75">
      <c r="A82" s="14" t="s">
        <v>360</v>
      </c>
      <c r="B82" s="9" t="s">
        <v>17</v>
      </c>
      <c r="C82" s="109">
        <v>56</v>
      </c>
      <c r="D82" s="8">
        <f t="shared" si="16"/>
        <v>2000</v>
      </c>
      <c r="E82" s="15">
        <v>2000</v>
      </c>
      <c r="F82" s="15"/>
      <c r="G82" s="15"/>
      <c r="H82" s="15"/>
      <c r="I82" s="15"/>
      <c r="J82" s="15"/>
      <c r="K82" s="15"/>
      <c r="L82" s="15"/>
      <c r="M82" s="15"/>
      <c r="N82" s="15">
        <v>2000</v>
      </c>
      <c r="O82" s="15">
        <v>2000</v>
      </c>
    </row>
    <row r="83" spans="1:15" ht="12.75">
      <c r="A83" s="110" t="s">
        <v>855</v>
      </c>
      <c r="B83" s="111" t="s">
        <v>845</v>
      </c>
      <c r="C83" s="109">
        <v>57</v>
      </c>
      <c r="D83" s="63">
        <f aca="true" t="shared" si="22" ref="D83:D114">SUM(E83:M83)</f>
        <v>1515</v>
      </c>
      <c r="E83" s="63">
        <f>SUM(E84:E85)</f>
        <v>1515</v>
      </c>
      <c r="F83" s="63">
        <f aca="true" t="shared" si="23" ref="F83:O83">SUM(F84:F85)</f>
        <v>0</v>
      </c>
      <c r="G83" s="63">
        <f t="shared" si="23"/>
        <v>0</v>
      </c>
      <c r="H83" s="63">
        <f t="shared" si="23"/>
        <v>0</v>
      </c>
      <c r="I83" s="63">
        <f t="shared" si="23"/>
        <v>0</v>
      </c>
      <c r="J83" s="63">
        <f t="shared" si="23"/>
        <v>0</v>
      </c>
      <c r="K83" s="63">
        <f t="shared" si="23"/>
        <v>0</v>
      </c>
      <c r="L83" s="63">
        <f t="shared" si="23"/>
        <v>0</v>
      </c>
      <c r="M83" s="63">
        <f t="shared" si="23"/>
        <v>0</v>
      </c>
      <c r="N83" s="63">
        <f t="shared" si="23"/>
        <v>1515</v>
      </c>
      <c r="O83" s="63">
        <f t="shared" si="23"/>
        <v>1515</v>
      </c>
    </row>
    <row r="84" spans="1:15" ht="12.75">
      <c r="A84" s="112" t="s">
        <v>856</v>
      </c>
      <c r="B84" s="113" t="s">
        <v>846</v>
      </c>
      <c r="C84" s="109">
        <v>58</v>
      </c>
      <c r="D84" s="8">
        <f t="shared" si="22"/>
        <v>1515</v>
      </c>
      <c r="E84" s="15">
        <v>1515</v>
      </c>
      <c r="F84" s="15"/>
      <c r="G84" s="15"/>
      <c r="H84" s="15"/>
      <c r="I84" s="15"/>
      <c r="J84" s="15"/>
      <c r="K84" s="15"/>
      <c r="L84" s="15"/>
      <c r="M84" s="15"/>
      <c r="N84" s="15">
        <v>1515</v>
      </c>
      <c r="O84" s="15">
        <v>1515</v>
      </c>
    </row>
    <row r="85" spans="1:15" ht="12.75">
      <c r="A85" s="112" t="s">
        <v>857</v>
      </c>
      <c r="B85" s="113" t="s">
        <v>845</v>
      </c>
      <c r="C85" s="109">
        <v>59</v>
      </c>
      <c r="D85" s="8">
        <f t="shared" si="22"/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3" t="s">
        <v>361</v>
      </c>
      <c r="B86" s="7" t="s">
        <v>18</v>
      </c>
      <c r="C86" s="109">
        <v>60</v>
      </c>
      <c r="D86" s="17">
        <f t="shared" si="22"/>
        <v>249370</v>
      </c>
      <c r="E86" s="17">
        <f aca="true" t="shared" si="24" ref="E86:N86">SUM(E87,E94,E101,E107,E110,E112)</f>
        <v>231370</v>
      </c>
      <c r="F86" s="17">
        <f t="shared" si="24"/>
        <v>0</v>
      </c>
      <c r="G86" s="17">
        <f t="shared" si="24"/>
        <v>0</v>
      </c>
      <c r="H86" s="17">
        <f t="shared" si="24"/>
        <v>18000</v>
      </c>
      <c r="I86" s="17">
        <f t="shared" si="24"/>
        <v>0</v>
      </c>
      <c r="J86" s="17">
        <f t="shared" si="24"/>
        <v>0</v>
      </c>
      <c r="K86" s="17">
        <f t="shared" si="24"/>
        <v>0</v>
      </c>
      <c r="L86" s="17">
        <f t="shared" si="24"/>
        <v>0</v>
      </c>
      <c r="M86" s="17">
        <f t="shared" si="24"/>
        <v>0</v>
      </c>
      <c r="N86" s="17">
        <f t="shared" si="24"/>
        <v>231370</v>
      </c>
      <c r="O86" s="17">
        <v>275878</v>
      </c>
    </row>
    <row r="87" spans="1:15" ht="12.75">
      <c r="A87" s="13" t="s">
        <v>362</v>
      </c>
      <c r="B87" s="7" t="s">
        <v>19</v>
      </c>
      <c r="C87" s="109">
        <v>61</v>
      </c>
      <c r="D87" s="17">
        <f t="shared" si="22"/>
        <v>61164</v>
      </c>
      <c r="E87" s="17">
        <f aca="true" t="shared" si="25" ref="E87:O87">SUM(E88:E93)</f>
        <v>57164</v>
      </c>
      <c r="F87" s="17">
        <f t="shared" si="25"/>
        <v>0</v>
      </c>
      <c r="G87" s="17">
        <f t="shared" si="25"/>
        <v>0</v>
      </c>
      <c r="H87" s="17">
        <f t="shared" si="25"/>
        <v>4000</v>
      </c>
      <c r="I87" s="17">
        <f t="shared" si="25"/>
        <v>0</v>
      </c>
      <c r="J87" s="17">
        <f t="shared" si="25"/>
        <v>0</v>
      </c>
      <c r="K87" s="17">
        <f t="shared" si="25"/>
        <v>0</v>
      </c>
      <c r="L87" s="17">
        <f t="shared" si="25"/>
        <v>0</v>
      </c>
      <c r="M87" s="17">
        <f t="shared" si="25"/>
        <v>0</v>
      </c>
      <c r="N87" s="17">
        <f t="shared" si="25"/>
        <v>57164</v>
      </c>
      <c r="O87" s="17">
        <f t="shared" si="25"/>
        <v>57164</v>
      </c>
    </row>
    <row r="88" spans="1:15" ht="12.75">
      <c r="A88" s="14" t="s">
        <v>363</v>
      </c>
      <c r="B88" s="9" t="s">
        <v>20</v>
      </c>
      <c r="C88" s="109">
        <v>62</v>
      </c>
      <c r="D88" s="8">
        <f t="shared" si="22"/>
        <v>20253</v>
      </c>
      <c r="E88" s="15">
        <v>20253</v>
      </c>
      <c r="F88" s="15"/>
      <c r="G88" s="15"/>
      <c r="H88" s="15"/>
      <c r="I88" s="15"/>
      <c r="J88" s="15"/>
      <c r="K88" s="15"/>
      <c r="L88" s="15"/>
      <c r="M88" s="15"/>
      <c r="N88" s="15">
        <v>20253</v>
      </c>
      <c r="O88" s="15">
        <v>20253</v>
      </c>
    </row>
    <row r="89" spans="1:15" ht="12.75">
      <c r="A89" s="14" t="s">
        <v>364</v>
      </c>
      <c r="B89" s="9" t="s">
        <v>21</v>
      </c>
      <c r="C89" s="109">
        <v>63</v>
      </c>
      <c r="D89" s="8">
        <f t="shared" si="22"/>
        <v>7500</v>
      </c>
      <c r="E89" s="15">
        <v>7500</v>
      </c>
      <c r="F89" s="15"/>
      <c r="G89" s="15"/>
      <c r="H89" s="15"/>
      <c r="I89" s="15"/>
      <c r="J89" s="15"/>
      <c r="K89" s="15"/>
      <c r="L89" s="15"/>
      <c r="M89" s="15"/>
      <c r="N89" s="15">
        <v>7500</v>
      </c>
      <c r="O89" s="15">
        <v>7500</v>
      </c>
    </row>
    <row r="90" spans="1:15" ht="12.75">
      <c r="A90" s="14" t="s">
        <v>365</v>
      </c>
      <c r="B90" s="9" t="s">
        <v>22</v>
      </c>
      <c r="C90" s="109">
        <v>64</v>
      </c>
      <c r="D90" s="8">
        <f t="shared" si="22"/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>
      <c r="A91" s="14" t="s">
        <v>366</v>
      </c>
      <c r="B91" s="9" t="s">
        <v>23</v>
      </c>
      <c r="C91" s="109">
        <v>65</v>
      </c>
      <c r="D91" s="8">
        <f t="shared" si="22"/>
        <v>14500</v>
      </c>
      <c r="E91" s="15">
        <v>12500</v>
      </c>
      <c r="F91" s="15"/>
      <c r="G91" s="15"/>
      <c r="H91" s="15">
        <v>2000</v>
      </c>
      <c r="I91" s="15"/>
      <c r="J91" s="15"/>
      <c r="K91" s="15"/>
      <c r="L91" s="15"/>
      <c r="M91" s="15"/>
      <c r="N91" s="15">
        <v>12500</v>
      </c>
      <c r="O91" s="15">
        <v>12500</v>
      </c>
    </row>
    <row r="92" spans="1:15" ht="12.75">
      <c r="A92" s="14" t="s">
        <v>367</v>
      </c>
      <c r="B92" s="9" t="s">
        <v>24</v>
      </c>
      <c r="C92" s="109">
        <v>66</v>
      </c>
      <c r="D92" s="8">
        <f t="shared" si="22"/>
        <v>7911</v>
      </c>
      <c r="E92" s="15">
        <v>5911</v>
      </c>
      <c r="F92" s="15"/>
      <c r="G92" s="15"/>
      <c r="H92" s="15">
        <v>2000</v>
      </c>
      <c r="I92" s="15"/>
      <c r="J92" s="15"/>
      <c r="K92" s="15"/>
      <c r="L92" s="15"/>
      <c r="M92" s="15"/>
      <c r="N92" s="15">
        <v>5911</v>
      </c>
      <c r="O92" s="15">
        <v>5911</v>
      </c>
    </row>
    <row r="93" spans="1:15" ht="12.75">
      <c r="A93" s="14" t="s">
        <v>368</v>
      </c>
      <c r="B93" s="9" t="s">
        <v>25</v>
      </c>
      <c r="C93" s="109">
        <v>67</v>
      </c>
      <c r="D93" s="8">
        <f t="shared" si="22"/>
        <v>11000</v>
      </c>
      <c r="E93" s="15">
        <v>11000</v>
      </c>
      <c r="F93" s="15"/>
      <c r="G93" s="15"/>
      <c r="H93" s="15">
        <v>0</v>
      </c>
      <c r="I93" s="15"/>
      <c r="J93" s="15"/>
      <c r="K93" s="15"/>
      <c r="L93" s="15"/>
      <c r="M93" s="15"/>
      <c r="N93" s="15">
        <v>11000</v>
      </c>
      <c r="O93" s="15">
        <v>11000</v>
      </c>
    </row>
    <row r="94" spans="1:15" ht="12.75">
      <c r="A94" s="13" t="s">
        <v>369</v>
      </c>
      <c r="B94" s="7" t="s">
        <v>26</v>
      </c>
      <c r="C94" s="109">
        <v>68</v>
      </c>
      <c r="D94" s="17">
        <f t="shared" si="22"/>
        <v>3242</v>
      </c>
      <c r="E94" s="17">
        <f>SUM(E95:E100)</f>
        <v>1242</v>
      </c>
      <c r="F94" s="17">
        <f>SUM(F95:F100)</f>
        <v>0</v>
      </c>
      <c r="G94" s="17">
        <f aca="true" t="shared" si="26" ref="G94:M94">SUM(G95:G100)</f>
        <v>0</v>
      </c>
      <c r="H94" s="17">
        <f t="shared" si="26"/>
        <v>2000</v>
      </c>
      <c r="I94" s="17">
        <f t="shared" si="26"/>
        <v>0</v>
      </c>
      <c r="J94" s="17">
        <f t="shared" si="26"/>
        <v>0</v>
      </c>
      <c r="K94" s="17">
        <v>0</v>
      </c>
      <c r="L94" s="17">
        <f t="shared" si="26"/>
        <v>0</v>
      </c>
      <c r="M94" s="17">
        <f t="shared" si="26"/>
        <v>0</v>
      </c>
      <c r="N94" s="17">
        <f>SUM(N95:N100)</f>
        <v>1242</v>
      </c>
      <c r="O94" s="17">
        <f>SUM(O95:O100)</f>
        <v>1242</v>
      </c>
    </row>
    <row r="95" spans="1:15" ht="12.75">
      <c r="A95" s="14" t="s">
        <v>370</v>
      </c>
      <c r="B95" s="9" t="s">
        <v>27</v>
      </c>
      <c r="C95" s="109">
        <v>69</v>
      </c>
      <c r="D95" s="8">
        <f t="shared" si="22"/>
        <v>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>
      <c r="A96" s="14" t="s">
        <v>371</v>
      </c>
      <c r="B96" s="9" t="s">
        <v>28</v>
      </c>
      <c r="C96" s="109">
        <v>70</v>
      </c>
      <c r="D96" s="8">
        <f t="shared" si="22"/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14" t="s">
        <v>372</v>
      </c>
      <c r="B97" s="9" t="s">
        <v>29</v>
      </c>
      <c r="C97" s="109">
        <v>71</v>
      </c>
      <c r="D97" s="8">
        <f t="shared" si="22"/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14" t="s">
        <v>373</v>
      </c>
      <c r="B98" s="9" t="s">
        <v>30</v>
      </c>
      <c r="C98" s="109">
        <v>72</v>
      </c>
      <c r="D98" s="8">
        <f t="shared" si="22"/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14" t="s">
        <v>374</v>
      </c>
      <c r="B99" s="9" t="s">
        <v>31</v>
      </c>
      <c r="C99" s="109">
        <v>73</v>
      </c>
      <c r="D99" s="8">
        <f t="shared" si="22"/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4" t="s">
        <v>375</v>
      </c>
      <c r="B100" s="9" t="s">
        <v>32</v>
      </c>
      <c r="C100" s="109">
        <v>74</v>
      </c>
      <c r="D100" s="8">
        <f t="shared" si="22"/>
        <v>3242</v>
      </c>
      <c r="E100" s="15">
        <v>1242</v>
      </c>
      <c r="F100" s="15"/>
      <c r="G100" s="15"/>
      <c r="H100" s="15">
        <v>2000</v>
      </c>
      <c r="I100" s="15"/>
      <c r="J100" s="15"/>
      <c r="K100" s="15">
        <v>0</v>
      </c>
      <c r="L100" s="15"/>
      <c r="M100" s="15"/>
      <c r="N100" s="15">
        <v>1242</v>
      </c>
      <c r="O100" s="15">
        <v>1242</v>
      </c>
    </row>
    <row r="101" spans="1:15" ht="12.75">
      <c r="A101" s="13" t="s">
        <v>376</v>
      </c>
      <c r="B101" s="7" t="s">
        <v>33</v>
      </c>
      <c r="C101" s="109">
        <v>75</v>
      </c>
      <c r="D101" s="17">
        <f t="shared" si="22"/>
        <v>175265</v>
      </c>
      <c r="E101" s="17">
        <f>SUM(E102:E106)</f>
        <v>163265</v>
      </c>
      <c r="F101" s="17">
        <f>SUM(F102:F106)</f>
        <v>0</v>
      </c>
      <c r="G101" s="17">
        <f aca="true" t="shared" si="27" ref="G101:M101">SUM(G102:G106)</f>
        <v>0</v>
      </c>
      <c r="H101" s="17">
        <f t="shared" si="27"/>
        <v>12000</v>
      </c>
      <c r="I101" s="17">
        <f t="shared" si="27"/>
        <v>0</v>
      </c>
      <c r="J101" s="17">
        <f t="shared" si="27"/>
        <v>0</v>
      </c>
      <c r="K101" s="17">
        <f t="shared" si="27"/>
        <v>0</v>
      </c>
      <c r="L101" s="17">
        <f t="shared" si="27"/>
        <v>0</v>
      </c>
      <c r="M101" s="17">
        <f t="shared" si="27"/>
        <v>0</v>
      </c>
      <c r="N101" s="17">
        <f>SUM(N102:N106)</f>
        <v>163265</v>
      </c>
      <c r="O101" s="17">
        <f>SUM(O102:O106)</f>
        <v>163265</v>
      </c>
    </row>
    <row r="102" spans="1:15" ht="12.75">
      <c r="A102" s="14" t="s">
        <v>377</v>
      </c>
      <c r="B102" s="9" t="s">
        <v>34</v>
      </c>
      <c r="C102" s="109">
        <v>76</v>
      </c>
      <c r="D102" s="8">
        <f t="shared" si="22"/>
        <v>74165</v>
      </c>
      <c r="E102" s="15">
        <v>70165</v>
      </c>
      <c r="F102" s="15"/>
      <c r="G102" s="15"/>
      <c r="H102" s="15">
        <v>4000</v>
      </c>
      <c r="I102" s="15"/>
      <c r="J102" s="15"/>
      <c r="K102" s="15"/>
      <c r="L102" s="15"/>
      <c r="M102" s="15"/>
      <c r="N102" s="15">
        <v>70165</v>
      </c>
      <c r="O102" s="15">
        <v>70165</v>
      </c>
    </row>
    <row r="103" spans="1:15" ht="12.75">
      <c r="A103" s="14" t="s">
        <v>378</v>
      </c>
      <c r="B103" s="9" t="s">
        <v>35</v>
      </c>
      <c r="C103" s="109">
        <v>77</v>
      </c>
      <c r="D103" s="8">
        <f t="shared" si="22"/>
        <v>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14" t="s">
        <v>379</v>
      </c>
      <c r="B104" s="9" t="s">
        <v>36</v>
      </c>
      <c r="C104" s="109">
        <v>78</v>
      </c>
      <c r="D104" s="8">
        <f t="shared" si="22"/>
        <v>98000</v>
      </c>
      <c r="E104" s="15">
        <v>90000</v>
      </c>
      <c r="F104" s="15"/>
      <c r="G104" s="15"/>
      <c r="H104" s="15">
        <v>8000</v>
      </c>
      <c r="I104" s="15"/>
      <c r="J104" s="15"/>
      <c r="K104" s="15"/>
      <c r="L104" s="15"/>
      <c r="M104" s="15"/>
      <c r="N104" s="15">
        <v>90000</v>
      </c>
      <c r="O104" s="15">
        <v>90000</v>
      </c>
    </row>
    <row r="105" spans="1:15" ht="12.75">
      <c r="A105" s="14" t="s">
        <v>380</v>
      </c>
      <c r="B105" s="9" t="s">
        <v>37</v>
      </c>
      <c r="C105" s="109">
        <v>79</v>
      </c>
      <c r="D105" s="8">
        <f t="shared" si="22"/>
        <v>3100</v>
      </c>
      <c r="E105" s="15">
        <v>3100</v>
      </c>
      <c r="F105" s="15"/>
      <c r="G105" s="15"/>
      <c r="H105" s="15"/>
      <c r="I105" s="15"/>
      <c r="J105" s="15"/>
      <c r="K105" s="15"/>
      <c r="L105" s="15"/>
      <c r="M105" s="15"/>
      <c r="N105" s="15">
        <v>3100</v>
      </c>
      <c r="O105" s="15">
        <v>3100</v>
      </c>
    </row>
    <row r="106" spans="1:15" ht="12.75">
      <c r="A106" s="14" t="s">
        <v>381</v>
      </c>
      <c r="B106" s="9" t="s">
        <v>38</v>
      </c>
      <c r="C106" s="109">
        <v>80</v>
      </c>
      <c r="D106" s="8">
        <f t="shared" si="22"/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3" t="s">
        <v>382</v>
      </c>
      <c r="B107" s="7" t="s">
        <v>39</v>
      </c>
      <c r="C107" s="109">
        <v>81</v>
      </c>
      <c r="D107" s="17">
        <f t="shared" si="22"/>
        <v>6906</v>
      </c>
      <c r="E107" s="17">
        <f>SUM(E108:E109)</f>
        <v>6906</v>
      </c>
      <c r="F107" s="17">
        <f>SUM(F108:F109)</f>
        <v>0</v>
      </c>
      <c r="G107" s="17">
        <f aca="true" t="shared" si="28" ref="G107:M107">SUM(G108:G109)</f>
        <v>0</v>
      </c>
      <c r="H107" s="17">
        <f t="shared" si="28"/>
        <v>0</v>
      </c>
      <c r="I107" s="17">
        <f t="shared" si="28"/>
        <v>0</v>
      </c>
      <c r="J107" s="17">
        <f t="shared" si="28"/>
        <v>0</v>
      </c>
      <c r="K107" s="17">
        <f t="shared" si="28"/>
        <v>0</v>
      </c>
      <c r="L107" s="17">
        <f t="shared" si="28"/>
        <v>0</v>
      </c>
      <c r="M107" s="17">
        <f t="shared" si="28"/>
        <v>0</v>
      </c>
      <c r="N107" s="17">
        <f>SUM(N108:N109)</f>
        <v>6906</v>
      </c>
      <c r="O107" s="17">
        <f>SUM(O108:O109)</f>
        <v>6906</v>
      </c>
    </row>
    <row r="108" spans="1:15" ht="12.75">
      <c r="A108" s="14" t="s">
        <v>383</v>
      </c>
      <c r="B108" s="9" t="s">
        <v>40</v>
      </c>
      <c r="C108" s="109">
        <v>82</v>
      </c>
      <c r="D108" s="8">
        <f t="shared" si="22"/>
        <v>6906</v>
      </c>
      <c r="E108" s="15">
        <v>6906</v>
      </c>
      <c r="F108" s="15"/>
      <c r="G108" s="15"/>
      <c r="H108" s="15"/>
      <c r="I108" s="15"/>
      <c r="J108" s="15">
        <v>0</v>
      </c>
      <c r="K108" s="15"/>
      <c r="L108" s="15"/>
      <c r="M108" s="15"/>
      <c r="N108" s="15">
        <v>6906</v>
      </c>
      <c r="O108" s="15">
        <v>6906</v>
      </c>
    </row>
    <row r="109" spans="1:15" ht="12.75">
      <c r="A109" s="14" t="s">
        <v>384</v>
      </c>
      <c r="B109" s="9" t="s">
        <v>41</v>
      </c>
      <c r="C109" s="109">
        <v>83</v>
      </c>
      <c r="D109" s="8">
        <f t="shared" si="22"/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3" t="s">
        <v>385</v>
      </c>
      <c r="B110" s="7" t="s">
        <v>42</v>
      </c>
      <c r="C110" s="109">
        <v>84</v>
      </c>
      <c r="D110" s="17">
        <f t="shared" si="22"/>
        <v>0</v>
      </c>
      <c r="E110" s="17">
        <f>SUM(E111)</f>
        <v>0</v>
      </c>
      <c r="F110" s="17">
        <f>SUM(F111)</f>
        <v>0</v>
      </c>
      <c r="G110" s="17">
        <f aca="true" t="shared" si="29" ref="G110:M110">SUM(G111)</f>
        <v>0</v>
      </c>
      <c r="H110" s="17">
        <f t="shared" si="29"/>
        <v>0</v>
      </c>
      <c r="I110" s="17">
        <f t="shared" si="29"/>
        <v>0</v>
      </c>
      <c r="J110" s="17">
        <f t="shared" si="29"/>
        <v>0</v>
      </c>
      <c r="K110" s="17">
        <f t="shared" si="29"/>
        <v>0</v>
      </c>
      <c r="L110" s="17">
        <f t="shared" si="29"/>
        <v>0</v>
      </c>
      <c r="M110" s="17">
        <f t="shared" si="29"/>
        <v>0</v>
      </c>
      <c r="N110" s="17">
        <f>SUM(N111)</f>
        <v>0</v>
      </c>
      <c r="O110" s="17">
        <f>SUM(O111)</f>
        <v>0</v>
      </c>
    </row>
    <row r="111" spans="1:15" ht="12.75">
      <c r="A111" s="14" t="s">
        <v>386</v>
      </c>
      <c r="B111" s="9" t="s">
        <v>42</v>
      </c>
      <c r="C111" s="109">
        <v>85</v>
      </c>
      <c r="D111" s="8">
        <f t="shared" si="22"/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>
      <c r="A112" s="13" t="s">
        <v>387</v>
      </c>
      <c r="B112" s="7" t="s">
        <v>43</v>
      </c>
      <c r="C112" s="109">
        <v>86</v>
      </c>
      <c r="D112" s="17">
        <f t="shared" si="22"/>
        <v>2793</v>
      </c>
      <c r="E112" s="17">
        <f>SUM(E113)</f>
        <v>2793</v>
      </c>
      <c r="F112" s="17">
        <f>SUM(F113)</f>
        <v>0</v>
      </c>
      <c r="G112" s="17">
        <f aca="true" t="shared" si="30" ref="G112:M112">SUM(G113)</f>
        <v>0</v>
      </c>
      <c r="H112" s="17">
        <f t="shared" si="30"/>
        <v>0</v>
      </c>
      <c r="I112" s="17">
        <f t="shared" si="30"/>
        <v>0</v>
      </c>
      <c r="J112" s="17">
        <f t="shared" si="30"/>
        <v>0</v>
      </c>
      <c r="K112" s="17">
        <f t="shared" si="30"/>
        <v>0</v>
      </c>
      <c r="L112" s="17">
        <f t="shared" si="30"/>
        <v>0</v>
      </c>
      <c r="M112" s="17">
        <f t="shared" si="30"/>
        <v>0</v>
      </c>
      <c r="N112" s="17">
        <f>SUM(N113)</f>
        <v>2793</v>
      </c>
      <c r="O112" s="17">
        <f>SUM(O113)</f>
        <v>2793</v>
      </c>
    </row>
    <row r="113" spans="1:15" ht="12.75">
      <c r="A113" s="14" t="s">
        <v>388</v>
      </c>
      <c r="B113" s="9" t="s">
        <v>43</v>
      </c>
      <c r="C113" s="109">
        <v>87</v>
      </c>
      <c r="D113" s="8">
        <f t="shared" si="22"/>
        <v>2793</v>
      </c>
      <c r="E113" s="15">
        <v>2793</v>
      </c>
      <c r="F113" s="15"/>
      <c r="G113" s="15"/>
      <c r="H113" s="15"/>
      <c r="I113" s="15"/>
      <c r="J113" s="15"/>
      <c r="K113" s="15"/>
      <c r="L113" s="15"/>
      <c r="M113" s="15"/>
      <c r="N113" s="15">
        <v>2793</v>
      </c>
      <c r="O113" s="15">
        <v>2793</v>
      </c>
    </row>
    <row r="114" spans="1:15" ht="12.75">
      <c r="A114" s="13" t="s">
        <v>389</v>
      </c>
      <c r="B114" s="7" t="s">
        <v>44</v>
      </c>
      <c r="C114" s="109">
        <v>88</v>
      </c>
      <c r="D114" s="17">
        <f t="shared" si="22"/>
        <v>191818</v>
      </c>
      <c r="E114" s="17">
        <f>SUM(E115,E121,E127,E134,E140,E145,E155,E159)</f>
        <v>159613</v>
      </c>
      <c r="F114" s="17">
        <f>SUM(F115,F121,F127,F134,F140,F145,F155,F159)</f>
        <v>0</v>
      </c>
      <c r="G114" s="17">
        <f aca="true" t="shared" si="31" ref="G114:M114">SUM(G115,G121,G127,G134,G140,G145,G155,G159)</f>
        <v>0</v>
      </c>
      <c r="H114" s="17">
        <f t="shared" si="31"/>
        <v>28205</v>
      </c>
      <c r="I114" s="17">
        <f t="shared" si="31"/>
        <v>0</v>
      </c>
      <c r="J114" s="17">
        <f t="shared" si="31"/>
        <v>4000</v>
      </c>
      <c r="K114" s="17">
        <f t="shared" si="31"/>
        <v>0</v>
      </c>
      <c r="L114" s="17">
        <f t="shared" si="31"/>
        <v>0</v>
      </c>
      <c r="M114" s="17">
        <f t="shared" si="31"/>
        <v>0</v>
      </c>
      <c r="N114" s="17">
        <f>SUM(N115,N121,N127,N134,N140,N145,N155,N159)</f>
        <v>170632</v>
      </c>
      <c r="O114" s="17">
        <f>SUM(O115,O121,O127,O134,O140,O145,O155,O159)</f>
        <v>170632</v>
      </c>
    </row>
    <row r="115" spans="1:15" ht="12.75">
      <c r="A115" s="13" t="s">
        <v>390</v>
      </c>
      <c r="B115" s="7" t="s">
        <v>45</v>
      </c>
      <c r="C115" s="109">
        <v>89</v>
      </c>
      <c r="D115" s="17">
        <f aca="true" t="shared" si="32" ref="D115:D132">SUM(E115:M115)</f>
        <v>26671</v>
      </c>
      <c r="E115" s="17">
        <f>SUM(E116:E120)</f>
        <v>24671</v>
      </c>
      <c r="F115" s="17">
        <f>SUM(F116:F120)</f>
        <v>0</v>
      </c>
      <c r="G115" s="17">
        <f aca="true" t="shared" si="33" ref="G115:M115">SUM(G116:G120)</f>
        <v>0</v>
      </c>
      <c r="H115" s="17">
        <f t="shared" si="33"/>
        <v>2000</v>
      </c>
      <c r="I115" s="17">
        <f t="shared" si="33"/>
        <v>0</v>
      </c>
      <c r="J115" s="17">
        <f t="shared" si="33"/>
        <v>0</v>
      </c>
      <c r="K115" s="17">
        <f t="shared" si="33"/>
        <v>0</v>
      </c>
      <c r="L115" s="17">
        <f t="shared" si="33"/>
        <v>0</v>
      </c>
      <c r="M115" s="17">
        <f t="shared" si="33"/>
        <v>0</v>
      </c>
      <c r="N115" s="17">
        <f>SUM(N116:N120)</f>
        <v>24671</v>
      </c>
      <c r="O115" s="17">
        <f>SUM(O116:O120)</f>
        <v>24671</v>
      </c>
    </row>
    <row r="116" spans="1:15" ht="12.75">
      <c r="A116" s="14" t="s">
        <v>391</v>
      </c>
      <c r="B116" s="9" t="s">
        <v>46</v>
      </c>
      <c r="C116" s="109">
        <v>90</v>
      </c>
      <c r="D116" s="8">
        <f t="shared" si="32"/>
        <v>19187</v>
      </c>
      <c r="E116" s="15">
        <v>18187</v>
      </c>
      <c r="F116" s="15"/>
      <c r="G116" s="15"/>
      <c r="H116" s="15">
        <v>1000</v>
      </c>
      <c r="I116" s="15"/>
      <c r="J116" s="15"/>
      <c r="K116" s="15"/>
      <c r="L116" s="15"/>
      <c r="M116" s="15"/>
      <c r="N116" s="15">
        <v>18187</v>
      </c>
      <c r="O116" s="15">
        <v>18187</v>
      </c>
    </row>
    <row r="117" spans="1:15" ht="12.75">
      <c r="A117" s="14" t="s">
        <v>392</v>
      </c>
      <c r="B117" s="9" t="s">
        <v>47</v>
      </c>
      <c r="C117" s="109">
        <v>91</v>
      </c>
      <c r="D117" s="8">
        <f t="shared" si="32"/>
        <v>4711</v>
      </c>
      <c r="E117" s="15">
        <v>3711</v>
      </c>
      <c r="F117" s="15"/>
      <c r="G117" s="15"/>
      <c r="H117" s="15">
        <v>1000</v>
      </c>
      <c r="I117" s="15"/>
      <c r="J117" s="15"/>
      <c r="K117" s="15"/>
      <c r="L117" s="15"/>
      <c r="M117" s="15"/>
      <c r="N117" s="15">
        <v>3711</v>
      </c>
      <c r="O117" s="15">
        <v>3711</v>
      </c>
    </row>
    <row r="118" spans="1:15" ht="12.75">
      <c r="A118" s="14" t="s">
        <v>393</v>
      </c>
      <c r="B118" s="9" t="s">
        <v>48</v>
      </c>
      <c r="C118" s="109">
        <v>92</v>
      </c>
      <c r="D118" s="8">
        <f t="shared" si="32"/>
        <v>1573</v>
      </c>
      <c r="E118" s="15">
        <v>1573</v>
      </c>
      <c r="F118" s="15"/>
      <c r="G118" s="15"/>
      <c r="H118" s="15"/>
      <c r="I118" s="15"/>
      <c r="J118" s="15"/>
      <c r="K118" s="15"/>
      <c r="L118" s="15"/>
      <c r="M118" s="15"/>
      <c r="N118" s="15">
        <v>1573</v>
      </c>
      <c r="O118" s="15">
        <v>1573</v>
      </c>
    </row>
    <row r="119" spans="1:15" ht="12.75">
      <c r="A119" s="14" t="s">
        <v>394</v>
      </c>
      <c r="B119" s="9" t="s">
        <v>49</v>
      </c>
      <c r="C119" s="109">
        <v>93</v>
      </c>
      <c r="D119" s="8">
        <f t="shared" si="32"/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>
      <c r="A120" s="14" t="s">
        <v>395</v>
      </c>
      <c r="B120" s="9" t="s">
        <v>50</v>
      </c>
      <c r="C120" s="109">
        <v>94</v>
      </c>
      <c r="D120" s="8">
        <f t="shared" si="32"/>
        <v>1200</v>
      </c>
      <c r="E120" s="15">
        <v>1200</v>
      </c>
      <c r="F120" s="15"/>
      <c r="G120" s="15"/>
      <c r="H120" s="15"/>
      <c r="I120" s="15"/>
      <c r="J120" s="15">
        <v>0</v>
      </c>
      <c r="K120" s="15"/>
      <c r="L120" s="15"/>
      <c r="M120" s="15"/>
      <c r="N120" s="15">
        <v>1200</v>
      </c>
      <c r="O120" s="15">
        <v>1200</v>
      </c>
    </row>
    <row r="121" spans="1:15" ht="12.75">
      <c r="A121" s="13" t="s">
        <v>396</v>
      </c>
      <c r="B121" s="7" t="s">
        <v>51</v>
      </c>
      <c r="C121" s="109">
        <v>95</v>
      </c>
      <c r="D121" s="17">
        <f t="shared" si="32"/>
        <v>4063</v>
      </c>
      <c r="E121" s="17">
        <f>SUM(E122:E126)</f>
        <v>4063</v>
      </c>
      <c r="F121" s="17">
        <f>SUM(F122:F126)</f>
        <v>0</v>
      </c>
      <c r="G121" s="17">
        <f aca="true" t="shared" si="34" ref="G121:M121">SUM(G122:G126)</f>
        <v>0</v>
      </c>
      <c r="H121" s="17">
        <f t="shared" si="34"/>
        <v>0</v>
      </c>
      <c r="I121" s="17">
        <f t="shared" si="34"/>
        <v>0</v>
      </c>
      <c r="J121" s="17">
        <f t="shared" si="34"/>
        <v>0</v>
      </c>
      <c r="K121" s="17">
        <f t="shared" si="34"/>
        <v>0</v>
      </c>
      <c r="L121" s="17">
        <f t="shared" si="34"/>
        <v>0</v>
      </c>
      <c r="M121" s="17">
        <f t="shared" si="34"/>
        <v>0</v>
      </c>
      <c r="N121" s="17">
        <f>SUM(N122:N126)</f>
        <v>4063</v>
      </c>
      <c r="O121" s="17">
        <f>SUM(O122:O126)</f>
        <v>4063</v>
      </c>
    </row>
    <row r="122" spans="1:15" ht="12.75">
      <c r="A122" s="14" t="s">
        <v>397</v>
      </c>
      <c r="B122" s="9" t="s">
        <v>52</v>
      </c>
      <c r="C122" s="109">
        <v>96</v>
      </c>
      <c r="D122" s="8">
        <f t="shared" si="32"/>
        <v>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>
      <c r="A123" s="14" t="s">
        <v>398</v>
      </c>
      <c r="B123" s="9" t="s">
        <v>53</v>
      </c>
      <c r="C123" s="109">
        <v>97</v>
      </c>
      <c r="D123" s="8">
        <f t="shared" si="32"/>
        <v>3563</v>
      </c>
      <c r="E123" s="15">
        <v>3563</v>
      </c>
      <c r="F123" s="15"/>
      <c r="G123" s="15"/>
      <c r="H123" s="15"/>
      <c r="I123" s="15"/>
      <c r="J123" s="15"/>
      <c r="K123" s="15"/>
      <c r="L123" s="15"/>
      <c r="M123" s="15"/>
      <c r="N123" s="15">
        <v>3563</v>
      </c>
      <c r="O123" s="15">
        <v>3563</v>
      </c>
    </row>
    <row r="124" spans="1:15" ht="12.75">
      <c r="A124" s="14" t="s">
        <v>399</v>
      </c>
      <c r="B124" s="9" t="s">
        <v>54</v>
      </c>
      <c r="C124" s="109">
        <v>98</v>
      </c>
      <c r="D124" s="8">
        <f t="shared" si="32"/>
        <v>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>
      <c r="A125" s="14" t="s">
        <v>400</v>
      </c>
      <c r="B125" s="9" t="s">
        <v>55</v>
      </c>
      <c r="C125" s="109">
        <v>99</v>
      </c>
      <c r="D125" s="8">
        <f t="shared" si="32"/>
        <v>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4" t="s">
        <v>401</v>
      </c>
      <c r="B126" s="9" t="s">
        <v>56</v>
      </c>
      <c r="C126" s="109">
        <v>100</v>
      </c>
      <c r="D126" s="8">
        <f t="shared" si="32"/>
        <v>500</v>
      </c>
      <c r="E126" s="15">
        <v>500</v>
      </c>
      <c r="F126" s="15"/>
      <c r="G126" s="15"/>
      <c r="H126" s="15"/>
      <c r="I126" s="15"/>
      <c r="J126" s="15"/>
      <c r="K126" s="15"/>
      <c r="L126" s="15"/>
      <c r="M126" s="15"/>
      <c r="N126" s="15">
        <v>500</v>
      </c>
      <c r="O126" s="15">
        <v>500</v>
      </c>
    </row>
    <row r="127" spans="1:15" ht="12.75">
      <c r="A127" s="13" t="s">
        <v>402</v>
      </c>
      <c r="B127" s="7" t="s">
        <v>57</v>
      </c>
      <c r="C127" s="109">
        <v>101</v>
      </c>
      <c r="D127" s="17">
        <f t="shared" si="32"/>
        <v>75631</v>
      </c>
      <c r="E127" s="17">
        <f>SUM(E128:E133)</f>
        <v>72631</v>
      </c>
      <c r="F127" s="17">
        <f>SUM(F128:F133)</f>
        <v>0</v>
      </c>
      <c r="G127" s="17">
        <f aca="true" t="shared" si="35" ref="G127:M127">SUM(G128:G133)</f>
        <v>0</v>
      </c>
      <c r="H127" s="17">
        <f t="shared" si="35"/>
        <v>3000</v>
      </c>
      <c r="I127" s="17">
        <f t="shared" si="35"/>
        <v>0</v>
      </c>
      <c r="J127" s="17">
        <f t="shared" si="35"/>
        <v>0</v>
      </c>
      <c r="K127" s="17">
        <f t="shared" si="35"/>
        <v>0</v>
      </c>
      <c r="L127" s="17">
        <f t="shared" si="35"/>
        <v>0</v>
      </c>
      <c r="M127" s="17">
        <f t="shared" si="35"/>
        <v>0</v>
      </c>
      <c r="N127" s="17">
        <f>SUM(N128:N133)</f>
        <v>72631</v>
      </c>
      <c r="O127" s="17">
        <f>SUM(O128:O133)</f>
        <v>72631</v>
      </c>
    </row>
    <row r="128" spans="1:15" ht="12.75">
      <c r="A128" s="14" t="s">
        <v>403</v>
      </c>
      <c r="B128" s="9" t="s">
        <v>58</v>
      </c>
      <c r="C128" s="109">
        <v>102</v>
      </c>
      <c r="D128" s="8">
        <f t="shared" si="32"/>
        <v>32650</v>
      </c>
      <c r="E128" s="15">
        <v>29650</v>
      </c>
      <c r="F128" s="15"/>
      <c r="G128" s="15"/>
      <c r="H128" s="15">
        <v>3000</v>
      </c>
      <c r="I128" s="15"/>
      <c r="J128" s="15"/>
      <c r="K128" s="15"/>
      <c r="L128" s="15"/>
      <c r="M128" s="15"/>
      <c r="N128" s="15">
        <v>29650</v>
      </c>
      <c r="O128" s="15">
        <v>29650</v>
      </c>
    </row>
    <row r="129" spans="1:15" ht="12.75">
      <c r="A129" s="14" t="s">
        <v>404</v>
      </c>
      <c r="B129" s="9" t="s">
        <v>59</v>
      </c>
      <c r="C129" s="109">
        <v>103</v>
      </c>
      <c r="D129" s="8">
        <f t="shared" si="32"/>
        <v>5700</v>
      </c>
      <c r="E129" s="15">
        <v>5700</v>
      </c>
      <c r="F129" s="15"/>
      <c r="G129" s="15"/>
      <c r="H129" s="15"/>
      <c r="I129" s="15"/>
      <c r="J129" s="15"/>
      <c r="K129" s="15"/>
      <c r="L129" s="15"/>
      <c r="M129" s="15"/>
      <c r="N129" s="15">
        <v>5700</v>
      </c>
      <c r="O129" s="15">
        <v>5700</v>
      </c>
    </row>
    <row r="130" spans="1:15" ht="12.75">
      <c r="A130" s="14" t="s">
        <v>405</v>
      </c>
      <c r="B130" s="9" t="s">
        <v>60</v>
      </c>
      <c r="C130" s="109">
        <v>104</v>
      </c>
      <c r="D130" s="8">
        <f t="shared" si="32"/>
        <v>1200</v>
      </c>
      <c r="E130" s="15">
        <v>1200</v>
      </c>
      <c r="F130" s="15"/>
      <c r="G130" s="15"/>
      <c r="H130" s="15"/>
      <c r="I130" s="15"/>
      <c r="J130" s="15"/>
      <c r="K130" s="15"/>
      <c r="L130" s="15"/>
      <c r="M130" s="15"/>
      <c r="N130" s="15">
        <v>1200</v>
      </c>
      <c r="O130" s="15">
        <v>1200</v>
      </c>
    </row>
    <row r="131" spans="1:15" ht="12.75">
      <c r="A131" s="14" t="s">
        <v>406</v>
      </c>
      <c r="B131" s="9" t="s">
        <v>61</v>
      </c>
      <c r="C131" s="109">
        <v>105</v>
      </c>
      <c r="D131" s="8">
        <f t="shared" si="32"/>
        <v>1300</v>
      </c>
      <c r="E131" s="15">
        <v>1300</v>
      </c>
      <c r="F131" s="15"/>
      <c r="G131" s="15"/>
      <c r="H131" s="15"/>
      <c r="I131" s="15"/>
      <c r="J131" s="15"/>
      <c r="K131" s="15"/>
      <c r="L131" s="15"/>
      <c r="M131" s="15"/>
      <c r="N131" s="15">
        <v>1300</v>
      </c>
      <c r="O131" s="15">
        <v>1300</v>
      </c>
    </row>
    <row r="132" spans="1:15" ht="12.75">
      <c r="A132" s="14" t="s">
        <v>407</v>
      </c>
      <c r="B132" s="9" t="s">
        <v>62</v>
      </c>
      <c r="C132" s="109">
        <v>106</v>
      </c>
      <c r="D132" s="8">
        <f t="shared" si="32"/>
        <v>0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2.75">
      <c r="A133" s="14" t="s">
        <v>408</v>
      </c>
      <c r="B133" s="9" t="s">
        <v>63</v>
      </c>
      <c r="C133" s="109">
        <v>107</v>
      </c>
      <c r="D133" s="8">
        <f aca="true" t="shared" si="36" ref="D133:D206">SUM(E133:M133)</f>
        <v>34781</v>
      </c>
      <c r="E133" s="15">
        <v>34781</v>
      </c>
      <c r="F133" s="15"/>
      <c r="G133" s="15"/>
      <c r="H133" s="15"/>
      <c r="I133" s="15"/>
      <c r="J133" s="15"/>
      <c r="K133" s="15"/>
      <c r="L133" s="15"/>
      <c r="M133" s="15"/>
      <c r="N133" s="15">
        <v>34781</v>
      </c>
      <c r="O133" s="15">
        <v>34781</v>
      </c>
    </row>
    <row r="134" spans="1:15" ht="12.75">
      <c r="A134" s="13" t="s">
        <v>409</v>
      </c>
      <c r="B134" s="7" t="s">
        <v>64</v>
      </c>
      <c r="C134" s="109">
        <v>108</v>
      </c>
      <c r="D134" s="17">
        <f t="shared" si="36"/>
        <v>0</v>
      </c>
      <c r="E134" s="17">
        <f>SUM(E135:E139)</f>
        <v>0</v>
      </c>
      <c r="F134" s="17">
        <f>SUM(F135:F139)</f>
        <v>0</v>
      </c>
      <c r="G134" s="17">
        <f aca="true" t="shared" si="37" ref="G134:M134">SUM(G135:G139)</f>
        <v>0</v>
      </c>
      <c r="H134" s="17">
        <f t="shared" si="37"/>
        <v>0</v>
      </c>
      <c r="I134" s="17">
        <f t="shared" si="37"/>
        <v>0</v>
      </c>
      <c r="J134" s="17">
        <f t="shared" si="37"/>
        <v>0</v>
      </c>
      <c r="K134" s="17">
        <f t="shared" si="37"/>
        <v>0</v>
      </c>
      <c r="L134" s="17">
        <f t="shared" si="37"/>
        <v>0</v>
      </c>
      <c r="M134" s="17">
        <f t="shared" si="37"/>
        <v>0</v>
      </c>
      <c r="N134" s="17">
        <v>0</v>
      </c>
      <c r="O134" s="17">
        <f>SUM(O135:O139)</f>
        <v>0</v>
      </c>
    </row>
    <row r="135" spans="1:15" ht="12.75">
      <c r="A135" s="14" t="s">
        <v>410</v>
      </c>
      <c r="B135" s="9" t="s">
        <v>65</v>
      </c>
      <c r="C135" s="109">
        <v>109</v>
      </c>
      <c r="D135" s="8">
        <f t="shared" si="36"/>
        <v>0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2.75">
      <c r="A136" s="14" t="s">
        <v>411</v>
      </c>
      <c r="B136" s="9" t="s">
        <v>66</v>
      </c>
      <c r="C136" s="109">
        <v>110</v>
      </c>
      <c r="D136" s="8">
        <f t="shared" si="36"/>
        <v>0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2.75">
      <c r="A137" s="14" t="s">
        <v>412</v>
      </c>
      <c r="B137" s="9" t="s">
        <v>67</v>
      </c>
      <c r="C137" s="109">
        <v>111</v>
      </c>
      <c r="D137" s="8">
        <f t="shared" si="36"/>
        <v>0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>
      <c r="A138" s="14" t="s">
        <v>413</v>
      </c>
      <c r="B138" s="9" t="s">
        <v>68</v>
      </c>
      <c r="C138" s="109">
        <v>112</v>
      </c>
      <c r="D138" s="8">
        <f t="shared" si="36"/>
        <v>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4" t="s">
        <v>414</v>
      </c>
      <c r="B139" s="9" t="s">
        <v>69</v>
      </c>
      <c r="C139" s="109">
        <v>113</v>
      </c>
      <c r="D139" s="8">
        <f t="shared" si="36"/>
        <v>0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2.75">
      <c r="A140" s="13" t="s">
        <v>415</v>
      </c>
      <c r="B140" s="7" t="s">
        <v>70</v>
      </c>
      <c r="C140" s="109">
        <v>114</v>
      </c>
      <c r="D140" s="17">
        <f t="shared" si="36"/>
        <v>10119</v>
      </c>
      <c r="E140" s="17">
        <f>SUM(E141:E144)</f>
        <v>10119</v>
      </c>
      <c r="F140" s="17">
        <f>SUM(F141:F144)</f>
        <v>0</v>
      </c>
      <c r="G140" s="17">
        <f aca="true" t="shared" si="38" ref="G140:M140">SUM(G141:G144)</f>
        <v>0</v>
      </c>
      <c r="H140" s="17">
        <f t="shared" si="38"/>
        <v>0</v>
      </c>
      <c r="I140" s="17">
        <f t="shared" si="38"/>
        <v>0</v>
      </c>
      <c r="J140" s="17">
        <f t="shared" si="38"/>
        <v>0</v>
      </c>
      <c r="K140" s="17">
        <f t="shared" si="38"/>
        <v>0</v>
      </c>
      <c r="L140" s="17">
        <f t="shared" si="38"/>
        <v>0</v>
      </c>
      <c r="M140" s="17">
        <f t="shared" si="38"/>
        <v>0</v>
      </c>
      <c r="N140" s="17">
        <f>SUM(N141:N144)</f>
        <v>10119</v>
      </c>
      <c r="O140" s="17">
        <f>SUM(O141:O144)</f>
        <v>10119</v>
      </c>
    </row>
    <row r="141" spans="1:15" ht="12.75">
      <c r="A141" s="14" t="s">
        <v>416</v>
      </c>
      <c r="B141" s="9" t="s">
        <v>71</v>
      </c>
      <c r="C141" s="109">
        <v>115</v>
      </c>
      <c r="D141" s="8">
        <f t="shared" si="36"/>
        <v>10119</v>
      </c>
      <c r="E141" s="15">
        <v>10119</v>
      </c>
      <c r="F141" s="15"/>
      <c r="G141" s="15"/>
      <c r="H141" s="15"/>
      <c r="I141" s="15"/>
      <c r="J141" s="15"/>
      <c r="K141" s="15"/>
      <c r="L141" s="15"/>
      <c r="M141" s="15"/>
      <c r="N141" s="15">
        <v>10119</v>
      </c>
      <c r="O141" s="15">
        <v>10119</v>
      </c>
    </row>
    <row r="142" spans="1:15" ht="12.75">
      <c r="A142" s="14" t="s">
        <v>417</v>
      </c>
      <c r="B142" s="9" t="s">
        <v>72</v>
      </c>
      <c r="C142" s="109">
        <v>116</v>
      </c>
      <c r="D142" s="8">
        <f t="shared" si="36"/>
        <v>0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2.75">
      <c r="A143" s="14" t="s">
        <v>418</v>
      </c>
      <c r="B143" s="9" t="s">
        <v>73</v>
      </c>
      <c r="C143" s="109">
        <v>117</v>
      </c>
      <c r="D143" s="8">
        <f t="shared" si="36"/>
        <v>0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4" t="s">
        <v>419</v>
      </c>
      <c r="B144" s="9" t="s">
        <v>74</v>
      </c>
      <c r="C144" s="109">
        <v>118</v>
      </c>
      <c r="D144" s="8">
        <f t="shared" si="36"/>
        <v>0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3" t="s">
        <v>420</v>
      </c>
      <c r="B145" s="7" t="s">
        <v>75</v>
      </c>
      <c r="C145" s="109">
        <v>119</v>
      </c>
      <c r="D145" s="17">
        <f t="shared" si="36"/>
        <v>38000</v>
      </c>
      <c r="E145" s="17">
        <f>SUM(E146:E154)</f>
        <v>18000</v>
      </c>
      <c r="F145" s="17">
        <f>SUM(F146:F154)</f>
        <v>0</v>
      </c>
      <c r="G145" s="17">
        <f aca="true" t="shared" si="39" ref="G145:M145">SUM(G146:G154)</f>
        <v>0</v>
      </c>
      <c r="H145" s="17">
        <f t="shared" si="39"/>
        <v>20000</v>
      </c>
      <c r="I145" s="17">
        <f t="shared" si="39"/>
        <v>0</v>
      </c>
      <c r="J145" s="17">
        <f t="shared" si="39"/>
        <v>0</v>
      </c>
      <c r="K145" s="17">
        <f t="shared" si="39"/>
        <v>0</v>
      </c>
      <c r="L145" s="17">
        <f t="shared" si="39"/>
        <v>0</v>
      </c>
      <c r="M145" s="17">
        <f t="shared" si="39"/>
        <v>0</v>
      </c>
      <c r="N145" s="17">
        <f>SUM(N146:N154)</f>
        <v>17000</v>
      </c>
      <c r="O145" s="17">
        <f>SUM(O146:O154)</f>
        <v>17000</v>
      </c>
    </row>
    <row r="146" spans="1:15" ht="12.75">
      <c r="A146" s="14" t="s">
        <v>421</v>
      </c>
      <c r="B146" s="9" t="s">
        <v>76</v>
      </c>
      <c r="C146" s="109">
        <v>120</v>
      </c>
      <c r="D146" s="8">
        <f t="shared" si="36"/>
        <v>0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4" t="s">
        <v>422</v>
      </c>
      <c r="B147" s="9" t="s">
        <v>77</v>
      </c>
      <c r="C147" s="109">
        <v>121</v>
      </c>
      <c r="D147" s="8">
        <f t="shared" si="36"/>
        <v>18000</v>
      </c>
      <c r="E147" s="15"/>
      <c r="F147" s="15"/>
      <c r="G147" s="15"/>
      <c r="H147" s="15">
        <v>18000</v>
      </c>
      <c r="I147" s="15"/>
      <c r="J147" s="15"/>
      <c r="K147" s="15"/>
      <c r="L147" s="15"/>
      <c r="M147" s="15"/>
      <c r="N147" s="15"/>
      <c r="O147" s="15"/>
    </row>
    <row r="148" spans="1:15" ht="12.75">
      <c r="A148" s="14" t="s">
        <v>423</v>
      </c>
      <c r="B148" s="9" t="s">
        <v>78</v>
      </c>
      <c r="C148" s="109">
        <v>122</v>
      </c>
      <c r="D148" s="8">
        <f t="shared" si="36"/>
        <v>4000</v>
      </c>
      <c r="E148" s="15">
        <v>4000</v>
      </c>
      <c r="F148" s="15"/>
      <c r="G148" s="15"/>
      <c r="H148" s="15"/>
      <c r="I148" s="15"/>
      <c r="J148" s="15"/>
      <c r="K148" s="15"/>
      <c r="L148" s="15"/>
      <c r="M148" s="15"/>
      <c r="N148" s="15">
        <v>4000</v>
      </c>
      <c r="O148" s="15">
        <v>4000</v>
      </c>
    </row>
    <row r="149" spans="1:15" ht="12.75">
      <c r="A149" s="14" t="s">
        <v>424</v>
      </c>
      <c r="B149" s="9" t="s">
        <v>79</v>
      </c>
      <c r="C149" s="109">
        <v>123</v>
      </c>
      <c r="D149" s="8">
        <f t="shared" si="36"/>
        <v>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2.75">
      <c r="A150" s="14" t="s">
        <v>425</v>
      </c>
      <c r="B150" s="9" t="s">
        <v>80</v>
      </c>
      <c r="C150" s="109">
        <v>124</v>
      </c>
      <c r="D150" s="8">
        <f t="shared" si="36"/>
        <v>0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>
      <c r="A151" s="14" t="s">
        <v>426</v>
      </c>
      <c r="B151" s="9" t="s">
        <v>81</v>
      </c>
      <c r="C151" s="109">
        <v>125</v>
      </c>
      <c r="D151" s="8">
        <f t="shared" si="36"/>
        <v>1000</v>
      </c>
      <c r="E151" s="15">
        <v>1000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5" customHeight="1">
      <c r="A152" s="14" t="s">
        <v>427</v>
      </c>
      <c r="B152" s="9" t="s">
        <v>82</v>
      </c>
      <c r="C152" s="109">
        <v>126</v>
      </c>
      <c r="D152" s="8">
        <f t="shared" si="36"/>
        <v>1000</v>
      </c>
      <c r="E152" s="15">
        <v>1000</v>
      </c>
      <c r="F152" s="15"/>
      <c r="G152" s="15"/>
      <c r="H152" s="15"/>
      <c r="I152" s="15"/>
      <c r="J152" s="15"/>
      <c r="K152" s="15"/>
      <c r="L152" s="15"/>
      <c r="M152" s="15"/>
      <c r="N152" s="15">
        <v>1000</v>
      </c>
      <c r="O152" s="15">
        <v>1000</v>
      </c>
    </row>
    <row r="153" spans="1:15" ht="12.75">
      <c r="A153" s="14" t="s">
        <v>428</v>
      </c>
      <c r="B153" s="9" t="s">
        <v>83</v>
      </c>
      <c r="C153" s="109">
        <v>127</v>
      </c>
      <c r="D153" s="8">
        <f t="shared" si="36"/>
        <v>0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>
      <c r="A154" s="14" t="s">
        <v>429</v>
      </c>
      <c r="B154" s="9" t="s">
        <v>84</v>
      </c>
      <c r="C154" s="109">
        <v>128</v>
      </c>
      <c r="D154" s="8">
        <f t="shared" si="36"/>
        <v>14000</v>
      </c>
      <c r="E154" s="15">
        <v>12000</v>
      </c>
      <c r="F154" s="15"/>
      <c r="G154" s="15"/>
      <c r="H154" s="15">
        <v>2000</v>
      </c>
      <c r="I154" s="15"/>
      <c r="J154" s="15"/>
      <c r="K154" s="15"/>
      <c r="L154" s="15"/>
      <c r="M154" s="15"/>
      <c r="N154" s="15">
        <v>12000</v>
      </c>
      <c r="O154" s="15">
        <v>12000</v>
      </c>
    </row>
    <row r="155" spans="1:15" ht="12.75">
      <c r="A155" s="13" t="s">
        <v>430</v>
      </c>
      <c r="B155" s="7" t="s">
        <v>85</v>
      </c>
      <c r="C155" s="109">
        <v>129</v>
      </c>
      <c r="D155" s="17">
        <f t="shared" si="36"/>
        <v>11319</v>
      </c>
      <c r="E155" s="17">
        <f>SUM(E156:E158)</f>
        <v>11319</v>
      </c>
      <c r="F155" s="17">
        <f>SUM(F156:F158)</f>
        <v>0</v>
      </c>
      <c r="G155" s="17">
        <f aca="true" t="shared" si="40" ref="G155:M155">SUM(G156:G158)</f>
        <v>0</v>
      </c>
      <c r="H155" s="17">
        <f t="shared" si="40"/>
        <v>0</v>
      </c>
      <c r="I155" s="17">
        <f t="shared" si="40"/>
        <v>0</v>
      </c>
      <c r="J155" s="17">
        <f t="shared" si="40"/>
        <v>0</v>
      </c>
      <c r="K155" s="17">
        <f t="shared" si="40"/>
        <v>0</v>
      </c>
      <c r="L155" s="17">
        <f t="shared" si="40"/>
        <v>0</v>
      </c>
      <c r="M155" s="17">
        <f t="shared" si="40"/>
        <v>0</v>
      </c>
      <c r="N155" s="17">
        <f>SUM(N156:N158)</f>
        <v>23338</v>
      </c>
      <c r="O155" s="17">
        <f>SUM(O156:O158)</f>
        <v>23338</v>
      </c>
    </row>
    <row r="156" spans="1:15" ht="12.75">
      <c r="A156" s="14" t="s">
        <v>431</v>
      </c>
      <c r="B156" s="9" t="s">
        <v>86</v>
      </c>
      <c r="C156" s="109">
        <v>130</v>
      </c>
      <c r="D156" s="8">
        <f t="shared" si="36"/>
        <v>0</v>
      </c>
      <c r="E156" s="15"/>
      <c r="F156" s="15"/>
      <c r="G156" s="15"/>
      <c r="H156" s="15">
        <v>0</v>
      </c>
      <c r="I156" s="15"/>
      <c r="J156" s="15"/>
      <c r="K156" s="15"/>
      <c r="L156" s="15"/>
      <c r="M156" s="15"/>
      <c r="N156" s="15">
        <v>12019</v>
      </c>
      <c r="O156" s="15">
        <v>12019</v>
      </c>
    </row>
    <row r="157" spans="1:15" ht="12.75">
      <c r="A157" s="14" t="s">
        <v>432</v>
      </c>
      <c r="B157" s="9" t="s">
        <v>87</v>
      </c>
      <c r="C157" s="109">
        <v>131</v>
      </c>
      <c r="D157" s="8">
        <f t="shared" si="36"/>
        <v>0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2.75">
      <c r="A158" s="14" t="s">
        <v>433</v>
      </c>
      <c r="B158" s="9" t="s">
        <v>88</v>
      </c>
      <c r="C158" s="109">
        <v>132</v>
      </c>
      <c r="D158" s="8">
        <f t="shared" si="36"/>
        <v>11319</v>
      </c>
      <c r="E158" s="15">
        <v>11319</v>
      </c>
      <c r="F158" s="15"/>
      <c r="G158" s="15"/>
      <c r="H158" s="15"/>
      <c r="I158" s="15"/>
      <c r="J158" s="15"/>
      <c r="K158" s="15"/>
      <c r="L158" s="15"/>
      <c r="M158" s="15"/>
      <c r="N158" s="15">
        <v>11319</v>
      </c>
      <c r="O158" s="15">
        <v>11319</v>
      </c>
    </row>
    <row r="159" spans="1:15" ht="12.75">
      <c r="A159" s="13" t="s">
        <v>434</v>
      </c>
      <c r="B159" s="7" t="s">
        <v>89</v>
      </c>
      <c r="C159" s="109">
        <v>133</v>
      </c>
      <c r="D159" s="17">
        <f t="shared" si="36"/>
        <v>26015</v>
      </c>
      <c r="E159" s="17">
        <f>SUM(E160:E166)</f>
        <v>18810</v>
      </c>
      <c r="F159" s="17">
        <f>SUM(F160:F166)</f>
        <v>0</v>
      </c>
      <c r="G159" s="17">
        <f aca="true" t="shared" si="41" ref="G159:M159">SUM(G160:G166)</f>
        <v>0</v>
      </c>
      <c r="H159" s="17">
        <f t="shared" si="41"/>
        <v>3205</v>
      </c>
      <c r="I159" s="17">
        <f t="shared" si="41"/>
        <v>0</v>
      </c>
      <c r="J159" s="17">
        <f t="shared" si="41"/>
        <v>4000</v>
      </c>
      <c r="K159" s="17">
        <f t="shared" si="41"/>
        <v>0</v>
      </c>
      <c r="L159" s="17">
        <f t="shared" si="41"/>
        <v>0</v>
      </c>
      <c r="M159" s="17">
        <f t="shared" si="41"/>
        <v>0</v>
      </c>
      <c r="N159" s="17">
        <f>SUM(N160:N166)</f>
        <v>18810</v>
      </c>
      <c r="O159" s="17">
        <f>SUM(O160:O166)</f>
        <v>18810</v>
      </c>
    </row>
    <row r="160" spans="1:15" ht="12.75">
      <c r="A160" s="14" t="s">
        <v>435</v>
      </c>
      <c r="B160" s="9" t="s">
        <v>90</v>
      </c>
      <c r="C160" s="109">
        <v>134</v>
      </c>
      <c r="D160" s="8">
        <f t="shared" si="36"/>
        <v>9448</v>
      </c>
      <c r="E160" s="15">
        <v>4243</v>
      </c>
      <c r="F160" s="15"/>
      <c r="G160" s="15"/>
      <c r="H160" s="15">
        <v>1205</v>
      </c>
      <c r="I160" s="15"/>
      <c r="J160" s="15">
        <v>4000</v>
      </c>
      <c r="K160" s="15"/>
      <c r="L160" s="15"/>
      <c r="M160" s="15"/>
      <c r="N160" s="15">
        <v>4243</v>
      </c>
      <c r="O160" s="15">
        <v>4243</v>
      </c>
    </row>
    <row r="161" spans="1:15" ht="12.75">
      <c r="A161" s="14" t="s">
        <v>436</v>
      </c>
      <c r="B161" s="9" t="s">
        <v>91</v>
      </c>
      <c r="C161" s="109">
        <v>135</v>
      </c>
      <c r="D161" s="8">
        <f t="shared" si="36"/>
        <v>648</v>
      </c>
      <c r="E161" s="15">
        <v>648</v>
      </c>
      <c r="F161" s="15"/>
      <c r="G161" s="15"/>
      <c r="H161" s="15"/>
      <c r="I161" s="15"/>
      <c r="J161" s="15"/>
      <c r="K161" s="15"/>
      <c r="L161" s="15"/>
      <c r="M161" s="15"/>
      <c r="N161" s="15">
        <v>648</v>
      </c>
      <c r="O161" s="15">
        <v>648</v>
      </c>
    </row>
    <row r="162" spans="1:15" ht="12.75">
      <c r="A162" s="14" t="s">
        <v>437</v>
      </c>
      <c r="B162" s="9" t="s">
        <v>92</v>
      </c>
      <c r="C162" s="109">
        <v>136</v>
      </c>
      <c r="D162" s="8">
        <f t="shared" si="36"/>
        <v>1000</v>
      </c>
      <c r="E162" s="15">
        <v>0</v>
      </c>
      <c r="F162" s="15"/>
      <c r="G162" s="15"/>
      <c r="H162" s="15">
        <v>1000</v>
      </c>
      <c r="I162" s="15"/>
      <c r="J162" s="15"/>
      <c r="K162" s="15"/>
      <c r="L162" s="15"/>
      <c r="M162" s="15"/>
      <c r="N162" s="15"/>
      <c r="O162" s="15"/>
    </row>
    <row r="163" spans="1:15" ht="12.75">
      <c r="A163" s="14" t="s">
        <v>438</v>
      </c>
      <c r="B163" s="9" t="s">
        <v>93</v>
      </c>
      <c r="C163" s="109">
        <v>137</v>
      </c>
      <c r="D163" s="8">
        <f t="shared" si="36"/>
        <v>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>
      <c r="A164" s="14" t="s">
        <v>439</v>
      </c>
      <c r="B164" s="9" t="s">
        <v>94</v>
      </c>
      <c r="C164" s="109">
        <v>138</v>
      </c>
      <c r="D164" s="8">
        <f t="shared" si="36"/>
        <v>2000</v>
      </c>
      <c r="E164" s="15">
        <v>1000</v>
      </c>
      <c r="F164" s="15"/>
      <c r="G164" s="15"/>
      <c r="H164" s="15">
        <v>1000</v>
      </c>
      <c r="I164" s="15"/>
      <c r="J164" s="15"/>
      <c r="K164" s="15"/>
      <c r="L164" s="15"/>
      <c r="M164" s="15"/>
      <c r="N164" s="15">
        <v>1000</v>
      </c>
      <c r="O164" s="15">
        <v>1000</v>
      </c>
    </row>
    <row r="165" spans="1:15" ht="12.75">
      <c r="A165" s="14" t="s">
        <v>440</v>
      </c>
      <c r="B165" s="9" t="s">
        <v>95</v>
      </c>
      <c r="C165" s="109">
        <v>139</v>
      </c>
      <c r="D165" s="8">
        <f t="shared" si="36"/>
        <v>4919</v>
      </c>
      <c r="E165" s="15">
        <v>4919</v>
      </c>
      <c r="F165" s="15"/>
      <c r="G165" s="15"/>
      <c r="H165" s="15"/>
      <c r="I165" s="15"/>
      <c r="J165" s="15"/>
      <c r="K165" s="15"/>
      <c r="L165" s="15"/>
      <c r="M165" s="15"/>
      <c r="N165" s="15">
        <v>4919</v>
      </c>
      <c r="O165" s="15">
        <v>4919</v>
      </c>
    </row>
    <row r="166" spans="1:15" ht="12.75">
      <c r="A166" s="14" t="s">
        <v>441</v>
      </c>
      <c r="B166" s="9" t="s">
        <v>96</v>
      </c>
      <c r="C166" s="109">
        <v>140</v>
      </c>
      <c r="D166" s="8">
        <f t="shared" si="36"/>
        <v>8000</v>
      </c>
      <c r="E166" s="15">
        <v>8000</v>
      </c>
      <c r="F166" s="15"/>
      <c r="G166" s="15"/>
      <c r="H166" s="15"/>
      <c r="I166" s="15"/>
      <c r="J166" s="15">
        <v>0</v>
      </c>
      <c r="K166" s="15">
        <v>0</v>
      </c>
      <c r="L166" s="15"/>
      <c r="M166" s="15"/>
      <c r="N166" s="15">
        <v>8000</v>
      </c>
      <c r="O166" s="15">
        <v>8000</v>
      </c>
    </row>
    <row r="167" spans="1:15" ht="12.75">
      <c r="A167" s="110" t="s">
        <v>858</v>
      </c>
      <c r="B167" s="111" t="s">
        <v>847</v>
      </c>
      <c r="C167" s="109">
        <v>141</v>
      </c>
      <c r="D167" s="63">
        <f>SUM(E167:M167)</f>
        <v>16730</v>
      </c>
      <c r="E167" s="63">
        <f>SUM(E168)</f>
        <v>2330</v>
      </c>
      <c r="F167" s="63">
        <f aca="true" t="shared" si="42" ref="F167:M167">SUM(F168)</f>
        <v>0</v>
      </c>
      <c r="G167" s="63">
        <f t="shared" si="42"/>
        <v>0</v>
      </c>
      <c r="H167" s="63">
        <f t="shared" si="42"/>
        <v>0</v>
      </c>
      <c r="I167" s="63">
        <f t="shared" si="42"/>
        <v>0</v>
      </c>
      <c r="J167" s="63">
        <f t="shared" si="42"/>
        <v>14400</v>
      </c>
      <c r="K167" s="63">
        <f t="shared" si="42"/>
        <v>0</v>
      </c>
      <c r="L167" s="63">
        <f t="shared" si="42"/>
        <v>0</v>
      </c>
      <c r="M167" s="63">
        <f t="shared" si="42"/>
        <v>0</v>
      </c>
      <c r="N167" s="63">
        <f>SUM(N168)</f>
        <v>2330</v>
      </c>
      <c r="O167" s="63">
        <f>SUM(O168)</f>
        <v>2330</v>
      </c>
    </row>
    <row r="168" spans="1:15" ht="12.75">
      <c r="A168" s="110" t="s">
        <v>859</v>
      </c>
      <c r="B168" s="111" t="s">
        <v>847</v>
      </c>
      <c r="C168" s="109">
        <v>142</v>
      </c>
      <c r="D168" s="63">
        <f>SUM(E168:M168)</f>
        <v>16730</v>
      </c>
      <c r="E168" s="63">
        <f>SUM(E169:E170)</f>
        <v>2330</v>
      </c>
      <c r="F168" s="63">
        <f aca="true" t="shared" si="43" ref="F168:O168">SUM(F169:F170)</f>
        <v>0</v>
      </c>
      <c r="G168" s="63">
        <f t="shared" si="43"/>
        <v>0</v>
      </c>
      <c r="H168" s="63">
        <f t="shared" si="43"/>
        <v>0</v>
      </c>
      <c r="I168" s="63">
        <f t="shared" si="43"/>
        <v>0</v>
      </c>
      <c r="J168" s="63">
        <f t="shared" si="43"/>
        <v>14400</v>
      </c>
      <c r="K168" s="63">
        <f t="shared" si="43"/>
        <v>0</v>
      </c>
      <c r="L168" s="63">
        <f t="shared" si="43"/>
        <v>0</v>
      </c>
      <c r="M168" s="63">
        <f t="shared" si="43"/>
        <v>0</v>
      </c>
      <c r="N168" s="63">
        <f t="shared" si="43"/>
        <v>2330</v>
      </c>
      <c r="O168" s="63">
        <f t="shared" si="43"/>
        <v>2330</v>
      </c>
    </row>
    <row r="169" spans="1:15" ht="12.75">
      <c r="A169" s="112" t="s">
        <v>860</v>
      </c>
      <c r="B169" s="113" t="s">
        <v>848</v>
      </c>
      <c r="C169" s="109">
        <v>143</v>
      </c>
      <c r="D169" s="66">
        <f>SUM(E169:M169)</f>
        <v>16730</v>
      </c>
      <c r="E169" s="15">
        <v>2330</v>
      </c>
      <c r="F169" s="15"/>
      <c r="G169" s="15"/>
      <c r="H169" s="15"/>
      <c r="I169" s="15"/>
      <c r="J169" s="15">
        <v>14400</v>
      </c>
      <c r="K169" s="15"/>
      <c r="L169" s="15"/>
      <c r="M169" s="15"/>
      <c r="N169" s="15">
        <v>2330</v>
      </c>
      <c r="O169" s="15">
        <v>2330</v>
      </c>
    </row>
    <row r="170" spans="1:15" ht="12.75">
      <c r="A170" s="112" t="s">
        <v>861</v>
      </c>
      <c r="B170" s="113" t="s">
        <v>849</v>
      </c>
      <c r="C170" s="109">
        <v>144</v>
      </c>
      <c r="D170" s="66">
        <f>SUM(E170:M170)</f>
        <v>0</v>
      </c>
      <c r="E170" s="15">
        <v>0</v>
      </c>
      <c r="F170" s="15"/>
      <c r="G170" s="15"/>
      <c r="H170" s="15"/>
      <c r="I170" s="15"/>
      <c r="J170" s="15">
        <v>0</v>
      </c>
      <c r="K170" s="15"/>
      <c r="L170" s="15"/>
      <c r="M170" s="15"/>
      <c r="N170" s="15"/>
      <c r="O170" s="15"/>
    </row>
    <row r="171" spans="1:15" ht="12.75">
      <c r="A171" s="13" t="s">
        <v>442</v>
      </c>
      <c r="B171" s="7" t="s">
        <v>97</v>
      </c>
      <c r="C171" s="109">
        <v>145</v>
      </c>
      <c r="D171" s="17">
        <f t="shared" si="36"/>
        <v>39762</v>
      </c>
      <c r="E171" s="17">
        <f>SUM(E172,E177,E181,E183,E191,E186)</f>
        <v>19680</v>
      </c>
      <c r="F171" s="17">
        <f aca="true" t="shared" si="44" ref="F171:O171">SUM(F172,F177,F181,F183,F191,F186)</f>
        <v>12000</v>
      </c>
      <c r="G171" s="17">
        <f t="shared" si="44"/>
        <v>0</v>
      </c>
      <c r="H171" s="17">
        <f t="shared" si="44"/>
        <v>6000</v>
      </c>
      <c r="I171" s="17">
        <f t="shared" si="44"/>
        <v>0</v>
      </c>
      <c r="J171" s="17">
        <f t="shared" si="44"/>
        <v>2082</v>
      </c>
      <c r="K171" s="17">
        <f t="shared" si="44"/>
        <v>0</v>
      </c>
      <c r="L171" s="17">
        <f t="shared" si="44"/>
        <v>0</v>
      </c>
      <c r="M171" s="17">
        <f t="shared" si="44"/>
        <v>0</v>
      </c>
      <c r="N171" s="17">
        <f t="shared" si="44"/>
        <v>19680</v>
      </c>
      <c r="O171" s="17">
        <f t="shared" si="44"/>
        <v>19680</v>
      </c>
    </row>
    <row r="172" spans="1:15" ht="26.25" customHeight="1">
      <c r="A172" s="13" t="s">
        <v>443</v>
      </c>
      <c r="B172" s="7" t="s">
        <v>98</v>
      </c>
      <c r="C172" s="109">
        <v>146</v>
      </c>
      <c r="D172" s="17">
        <f t="shared" si="36"/>
        <v>6000</v>
      </c>
      <c r="E172" s="17">
        <f>SUM(E173:E176)</f>
        <v>0</v>
      </c>
      <c r="F172" s="17">
        <f>SUM(F173:F176)</f>
        <v>6000</v>
      </c>
      <c r="G172" s="17">
        <f aca="true" t="shared" si="45" ref="G172:M172">SUM(G173:G176)</f>
        <v>0</v>
      </c>
      <c r="H172" s="17">
        <f t="shared" si="45"/>
        <v>0</v>
      </c>
      <c r="I172" s="17">
        <f t="shared" si="45"/>
        <v>0</v>
      </c>
      <c r="J172" s="17">
        <f t="shared" si="45"/>
        <v>0</v>
      </c>
      <c r="K172" s="17">
        <f t="shared" si="45"/>
        <v>0</v>
      </c>
      <c r="L172" s="17">
        <f t="shared" si="45"/>
        <v>0</v>
      </c>
      <c r="M172" s="17">
        <f t="shared" si="45"/>
        <v>0</v>
      </c>
      <c r="N172" s="17">
        <f>SUM(N173:N176)</f>
        <v>0</v>
      </c>
      <c r="O172" s="17">
        <f>SUM(O173:O176)</f>
        <v>0</v>
      </c>
    </row>
    <row r="173" spans="1:15" ht="12.75">
      <c r="A173" s="14" t="s">
        <v>444</v>
      </c>
      <c r="B173" s="9" t="s">
        <v>99</v>
      </c>
      <c r="C173" s="109">
        <v>147</v>
      </c>
      <c r="D173" s="8">
        <f t="shared" si="36"/>
        <v>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2.75">
      <c r="A174" s="14" t="s">
        <v>445</v>
      </c>
      <c r="B174" s="9" t="s">
        <v>100</v>
      </c>
      <c r="C174" s="109">
        <v>148</v>
      </c>
      <c r="D174" s="8">
        <f t="shared" si="36"/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2.75">
      <c r="A175" s="14" t="s">
        <v>446</v>
      </c>
      <c r="B175" s="9" t="s">
        <v>101</v>
      </c>
      <c r="C175" s="109">
        <v>149</v>
      </c>
      <c r="D175" s="8">
        <f t="shared" si="36"/>
        <v>0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2.75">
      <c r="A176" s="14" t="s">
        <v>447</v>
      </c>
      <c r="B176" s="9" t="s">
        <v>102</v>
      </c>
      <c r="C176" s="109">
        <v>150</v>
      </c>
      <c r="D176" s="8">
        <f t="shared" si="36"/>
        <v>6000</v>
      </c>
      <c r="E176" s="15"/>
      <c r="F176" s="15">
        <v>6000</v>
      </c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2.75">
      <c r="A177" s="13" t="s">
        <v>448</v>
      </c>
      <c r="B177" s="7" t="s">
        <v>103</v>
      </c>
      <c r="C177" s="109">
        <v>151</v>
      </c>
      <c r="D177" s="17">
        <f t="shared" si="36"/>
        <v>0</v>
      </c>
      <c r="E177" s="17">
        <f>SUM(E178:E180)</f>
        <v>0</v>
      </c>
      <c r="F177" s="17">
        <f>SUM(F178:F180)</f>
        <v>0</v>
      </c>
      <c r="G177" s="17">
        <f aca="true" t="shared" si="46" ref="G177:M177">SUM(G178:G180)</f>
        <v>0</v>
      </c>
      <c r="H177" s="17">
        <f t="shared" si="46"/>
        <v>0</v>
      </c>
      <c r="I177" s="17">
        <f t="shared" si="46"/>
        <v>0</v>
      </c>
      <c r="J177" s="17">
        <f t="shared" si="46"/>
        <v>0</v>
      </c>
      <c r="K177" s="17">
        <f t="shared" si="46"/>
        <v>0</v>
      </c>
      <c r="L177" s="17">
        <f t="shared" si="46"/>
        <v>0</v>
      </c>
      <c r="M177" s="17">
        <f t="shared" si="46"/>
        <v>0</v>
      </c>
      <c r="N177" s="17">
        <f>SUM(N178:N180)</f>
        <v>0</v>
      </c>
      <c r="O177" s="17">
        <f>SUM(O178:O180)</f>
        <v>0</v>
      </c>
    </row>
    <row r="178" spans="1:15" ht="12.75">
      <c r="A178" s="14" t="s">
        <v>449</v>
      </c>
      <c r="B178" s="9" t="s">
        <v>104</v>
      </c>
      <c r="C178" s="109">
        <v>152</v>
      </c>
      <c r="D178" s="8">
        <f t="shared" si="36"/>
        <v>0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2.75">
      <c r="A179" s="14" t="s">
        <v>450</v>
      </c>
      <c r="B179" s="9" t="s">
        <v>105</v>
      </c>
      <c r="C179" s="109">
        <v>153</v>
      </c>
      <c r="D179" s="8">
        <f t="shared" si="36"/>
        <v>0</v>
      </c>
      <c r="E179" s="15">
        <v>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2.75">
      <c r="A180" s="14" t="s">
        <v>451</v>
      </c>
      <c r="B180" s="9" t="s">
        <v>106</v>
      </c>
      <c r="C180" s="109">
        <v>154</v>
      </c>
      <c r="D180" s="8">
        <f t="shared" si="36"/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2.75">
      <c r="A181" s="13" t="s">
        <v>452</v>
      </c>
      <c r="B181" s="7" t="s">
        <v>107</v>
      </c>
      <c r="C181" s="109">
        <v>155</v>
      </c>
      <c r="D181" s="17">
        <f t="shared" si="36"/>
        <v>9082</v>
      </c>
      <c r="E181" s="17">
        <f>SUM(E182)</f>
        <v>5000</v>
      </c>
      <c r="F181" s="17">
        <f>SUM(F182)</f>
        <v>0</v>
      </c>
      <c r="G181" s="17">
        <f aca="true" t="shared" si="47" ref="G181:M181">SUM(G182)</f>
        <v>0</v>
      </c>
      <c r="H181" s="17">
        <f t="shared" si="47"/>
        <v>2000</v>
      </c>
      <c r="I181" s="17">
        <f t="shared" si="47"/>
        <v>0</v>
      </c>
      <c r="J181" s="17">
        <f t="shared" si="47"/>
        <v>2082</v>
      </c>
      <c r="K181" s="17">
        <f t="shared" si="47"/>
        <v>0</v>
      </c>
      <c r="L181" s="17">
        <f t="shared" si="47"/>
        <v>0</v>
      </c>
      <c r="M181" s="17">
        <f t="shared" si="47"/>
        <v>0</v>
      </c>
      <c r="N181" s="17">
        <f>SUM(N182)</f>
        <v>5000</v>
      </c>
      <c r="O181" s="17">
        <f>SUM(O182)</f>
        <v>5000</v>
      </c>
    </row>
    <row r="182" spans="1:15" ht="12.75">
      <c r="A182" s="14" t="s">
        <v>453</v>
      </c>
      <c r="B182" s="9" t="s">
        <v>107</v>
      </c>
      <c r="C182" s="109">
        <v>156</v>
      </c>
      <c r="D182" s="8">
        <f t="shared" si="36"/>
        <v>9082</v>
      </c>
      <c r="E182" s="15">
        <v>5000</v>
      </c>
      <c r="F182" s="15">
        <v>0</v>
      </c>
      <c r="G182" s="15"/>
      <c r="H182" s="15">
        <v>2000</v>
      </c>
      <c r="I182" s="15"/>
      <c r="J182" s="15">
        <v>2082</v>
      </c>
      <c r="K182" s="15"/>
      <c r="L182" s="15"/>
      <c r="M182" s="15"/>
      <c r="N182" s="15">
        <v>5000</v>
      </c>
      <c r="O182" s="15">
        <v>5000</v>
      </c>
    </row>
    <row r="183" spans="1:15" ht="12.75">
      <c r="A183" s="13" t="s">
        <v>454</v>
      </c>
      <c r="B183" s="7" t="s">
        <v>108</v>
      </c>
      <c r="C183" s="109">
        <v>157</v>
      </c>
      <c r="D183" s="17">
        <f t="shared" si="36"/>
        <v>1900</v>
      </c>
      <c r="E183" s="17">
        <f>SUM(E184:E185)</f>
        <v>1900</v>
      </c>
      <c r="F183" s="17">
        <f>SUM(F184:F185)</f>
        <v>0</v>
      </c>
      <c r="G183" s="17">
        <f aca="true" t="shared" si="48" ref="G183:M183">SUM(G184:G185)</f>
        <v>0</v>
      </c>
      <c r="H183" s="17">
        <f t="shared" si="48"/>
        <v>0</v>
      </c>
      <c r="I183" s="17">
        <f t="shared" si="48"/>
        <v>0</v>
      </c>
      <c r="J183" s="17">
        <f t="shared" si="48"/>
        <v>0</v>
      </c>
      <c r="K183" s="17">
        <f t="shared" si="48"/>
        <v>0</v>
      </c>
      <c r="L183" s="17">
        <f t="shared" si="48"/>
        <v>0</v>
      </c>
      <c r="M183" s="17">
        <f t="shared" si="48"/>
        <v>0</v>
      </c>
      <c r="N183" s="17">
        <f>SUM(N184:N185)</f>
        <v>1900</v>
      </c>
      <c r="O183" s="17">
        <f>SUM(O184:O185)</f>
        <v>1900</v>
      </c>
    </row>
    <row r="184" spans="1:15" ht="12.75">
      <c r="A184" s="14" t="s">
        <v>455</v>
      </c>
      <c r="B184" s="9" t="s">
        <v>109</v>
      </c>
      <c r="C184" s="109">
        <v>158</v>
      </c>
      <c r="D184" s="8">
        <f t="shared" si="36"/>
        <v>1900</v>
      </c>
      <c r="E184" s="15">
        <v>1900</v>
      </c>
      <c r="F184" s="15"/>
      <c r="G184" s="15"/>
      <c r="H184" s="15"/>
      <c r="I184" s="15"/>
      <c r="J184" s="15"/>
      <c r="K184" s="15"/>
      <c r="L184" s="15"/>
      <c r="M184" s="15"/>
      <c r="N184" s="15">
        <v>1900</v>
      </c>
      <c r="O184" s="15">
        <v>1900</v>
      </c>
    </row>
    <row r="185" spans="1:15" ht="12.75">
      <c r="A185" s="14" t="s">
        <v>456</v>
      </c>
      <c r="B185" s="9" t="s">
        <v>110</v>
      </c>
      <c r="C185" s="109">
        <v>159</v>
      </c>
      <c r="D185" s="8">
        <f t="shared" si="36"/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2.75">
      <c r="A186" s="110" t="s">
        <v>862</v>
      </c>
      <c r="B186" s="111" t="s">
        <v>850</v>
      </c>
      <c r="C186" s="109">
        <v>160</v>
      </c>
      <c r="D186" s="63">
        <f>SUM(E186:M186)</f>
        <v>4000</v>
      </c>
      <c r="E186" s="63">
        <f>SUM(E187:E190)</f>
        <v>2000</v>
      </c>
      <c r="F186" s="63">
        <f aca="true" t="shared" si="49" ref="F186:O186">SUM(F187:F190)</f>
        <v>0</v>
      </c>
      <c r="G186" s="63">
        <f t="shared" si="49"/>
        <v>0</v>
      </c>
      <c r="H186" s="63">
        <f t="shared" si="49"/>
        <v>2000</v>
      </c>
      <c r="I186" s="63">
        <f t="shared" si="49"/>
        <v>0</v>
      </c>
      <c r="J186" s="63">
        <f t="shared" si="49"/>
        <v>0</v>
      </c>
      <c r="K186" s="63">
        <f t="shared" si="49"/>
        <v>0</v>
      </c>
      <c r="L186" s="63">
        <f t="shared" si="49"/>
        <v>0</v>
      </c>
      <c r="M186" s="63">
        <f t="shared" si="49"/>
        <v>0</v>
      </c>
      <c r="N186" s="63">
        <f t="shared" si="49"/>
        <v>2000</v>
      </c>
      <c r="O186" s="63">
        <f t="shared" si="49"/>
        <v>2000</v>
      </c>
    </row>
    <row r="187" spans="1:15" ht="12.75">
      <c r="A187" s="112" t="s">
        <v>863</v>
      </c>
      <c r="B187" s="113" t="s">
        <v>851</v>
      </c>
      <c r="C187" s="109">
        <v>161</v>
      </c>
      <c r="D187" s="66">
        <f>SUM(E187:M187)</f>
        <v>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2.75">
      <c r="A188" s="112" t="s">
        <v>864</v>
      </c>
      <c r="B188" s="113" t="s">
        <v>852</v>
      </c>
      <c r="C188" s="109">
        <v>162</v>
      </c>
      <c r="D188" s="66">
        <f>SUM(E188:M188)</f>
        <v>0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2.75">
      <c r="A189" s="112" t="s">
        <v>865</v>
      </c>
      <c r="B189" s="113" t="s">
        <v>853</v>
      </c>
      <c r="C189" s="109">
        <v>163</v>
      </c>
      <c r="D189" s="66">
        <f>SUM(E189:M189)</f>
        <v>1500</v>
      </c>
      <c r="E189" s="15">
        <v>500</v>
      </c>
      <c r="F189" s="15"/>
      <c r="G189" s="15"/>
      <c r="H189" s="15">
        <v>1000</v>
      </c>
      <c r="I189" s="15"/>
      <c r="J189" s="15"/>
      <c r="K189" s="15"/>
      <c r="L189" s="15"/>
      <c r="M189" s="15"/>
      <c r="N189" s="15">
        <v>500</v>
      </c>
      <c r="O189" s="15">
        <v>500</v>
      </c>
    </row>
    <row r="190" spans="1:15" ht="12.75">
      <c r="A190" s="112" t="s">
        <v>870</v>
      </c>
      <c r="B190" s="113" t="s">
        <v>854</v>
      </c>
      <c r="C190" s="109">
        <v>164</v>
      </c>
      <c r="D190" s="66">
        <f>SUM(E190:M190)</f>
        <v>2500</v>
      </c>
      <c r="E190" s="15">
        <v>1500</v>
      </c>
      <c r="F190" s="15"/>
      <c r="G190" s="15"/>
      <c r="H190" s="15">
        <v>1000</v>
      </c>
      <c r="I190" s="15"/>
      <c r="J190" s="15"/>
      <c r="K190" s="15"/>
      <c r="L190" s="15"/>
      <c r="M190" s="15"/>
      <c r="N190" s="15">
        <v>1500</v>
      </c>
      <c r="O190" s="15">
        <v>1500</v>
      </c>
    </row>
    <row r="191" spans="1:15" ht="12.75">
      <c r="A191" s="13" t="s">
        <v>457</v>
      </c>
      <c r="B191" s="7" t="s">
        <v>97</v>
      </c>
      <c r="C191" s="109">
        <v>165</v>
      </c>
      <c r="D191" s="17">
        <f t="shared" si="36"/>
        <v>18780</v>
      </c>
      <c r="E191" s="17">
        <f>SUM(E192:E193)</f>
        <v>10780</v>
      </c>
      <c r="F191" s="17">
        <f aca="true" t="shared" si="50" ref="F191:O191">SUM(F192:F193)</f>
        <v>6000</v>
      </c>
      <c r="G191" s="17">
        <f t="shared" si="50"/>
        <v>0</v>
      </c>
      <c r="H191" s="17">
        <f t="shared" si="50"/>
        <v>2000</v>
      </c>
      <c r="I191" s="17">
        <f t="shared" si="50"/>
        <v>0</v>
      </c>
      <c r="J191" s="17">
        <f t="shared" si="50"/>
        <v>0</v>
      </c>
      <c r="K191" s="17">
        <f t="shared" si="50"/>
        <v>0</v>
      </c>
      <c r="L191" s="17">
        <f t="shared" si="50"/>
        <v>0</v>
      </c>
      <c r="M191" s="17">
        <f t="shared" si="50"/>
        <v>0</v>
      </c>
      <c r="N191" s="17">
        <f t="shared" si="50"/>
        <v>10780</v>
      </c>
      <c r="O191" s="17">
        <f t="shared" si="50"/>
        <v>10780</v>
      </c>
    </row>
    <row r="192" spans="1:15" ht="12.75">
      <c r="A192" s="14" t="s">
        <v>866</v>
      </c>
      <c r="B192" s="9" t="s">
        <v>867</v>
      </c>
      <c r="C192" s="109">
        <v>166</v>
      </c>
      <c r="D192" s="8">
        <f t="shared" si="36"/>
        <v>1100</v>
      </c>
      <c r="E192" s="15">
        <v>1100</v>
      </c>
      <c r="F192" s="15"/>
      <c r="G192" s="15"/>
      <c r="H192" s="15"/>
      <c r="I192" s="15"/>
      <c r="J192" s="15"/>
      <c r="K192" s="15"/>
      <c r="L192" s="15"/>
      <c r="M192" s="15"/>
      <c r="N192" s="15">
        <v>1100</v>
      </c>
      <c r="O192" s="15">
        <v>1100</v>
      </c>
    </row>
    <row r="193" spans="1:15" ht="12.75">
      <c r="A193" s="14" t="s">
        <v>458</v>
      </c>
      <c r="B193" s="9" t="s">
        <v>97</v>
      </c>
      <c r="C193" s="109">
        <v>167</v>
      </c>
      <c r="D193" s="8">
        <f>SUM(E193:M193)</f>
        <v>17680</v>
      </c>
      <c r="E193" s="15">
        <v>9680</v>
      </c>
      <c r="F193" s="15">
        <v>6000</v>
      </c>
      <c r="G193" s="15"/>
      <c r="H193" s="15">
        <v>2000</v>
      </c>
      <c r="I193" s="15"/>
      <c r="J193" s="15">
        <v>0</v>
      </c>
      <c r="K193" s="15">
        <v>0</v>
      </c>
      <c r="L193" s="15"/>
      <c r="M193" s="15"/>
      <c r="N193" s="15">
        <v>9680</v>
      </c>
      <c r="O193" s="15">
        <v>9680</v>
      </c>
    </row>
    <row r="194" spans="1:15" ht="12.75">
      <c r="A194" s="13" t="s">
        <v>459</v>
      </c>
      <c r="B194" s="7" t="s">
        <v>111</v>
      </c>
      <c r="C194" s="109">
        <v>168</v>
      </c>
      <c r="D194" s="17">
        <f t="shared" si="36"/>
        <v>3400</v>
      </c>
      <c r="E194" s="17">
        <f>SUM(E195,E208,E237,)</f>
        <v>3400</v>
      </c>
      <c r="F194" s="17">
        <f>SUM(F195,F208,F237,)</f>
        <v>0</v>
      </c>
      <c r="G194" s="17">
        <f aca="true" t="shared" si="51" ref="G194:M194">SUM(G195,G208,G237,)</f>
        <v>0</v>
      </c>
      <c r="H194" s="17">
        <f t="shared" si="51"/>
        <v>0</v>
      </c>
      <c r="I194" s="17">
        <f t="shared" si="51"/>
        <v>0</v>
      </c>
      <c r="J194" s="17">
        <f t="shared" si="51"/>
        <v>0</v>
      </c>
      <c r="K194" s="17">
        <f t="shared" si="51"/>
        <v>0</v>
      </c>
      <c r="L194" s="17">
        <f t="shared" si="51"/>
        <v>0</v>
      </c>
      <c r="M194" s="17">
        <f t="shared" si="51"/>
        <v>0</v>
      </c>
      <c r="N194" s="17">
        <f>SUM(N195,N208,N237,)</f>
        <v>3400</v>
      </c>
      <c r="O194" s="17">
        <f>SUM(O195,O208,O237,)</f>
        <v>3400</v>
      </c>
    </row>
    <row r="195" spans="1:15" ht="12.75">
      <c r="A195" s="13" t="s">
        <v>460</v>
      </c>
      <c r="B195" s="7" t="s">
        <v>112</v>
      </c>
      <c r="C195" s="109">
        <v>169</v>
      </c>
      <c r="D195" s="17">
        <f t="shared" si="36"/>
        <v>0</v>
      </c>
      <c r="E195" s="17">
        <f>SUM(E196,E199,E202,E205)</f>
        <v>0</v>
      </c>
      <c r="F195" s="17">
        <f>SUM(F196,F199,F202,F205)</f>
        <v>0</v>
      </c>
      <c r="G195" s="17">
        <f aca="true" t="shared" si="52" ref="G195:M195">SUM(G196,G199,G202,G205)</f>
        <v>0</v>
      </c>
      <c r="H195" s="17">
        <f t="shared" si="52"/>
        <v>0</v>
      </c>
      <c r="I195" s="17">
        <f t="shared" si="52"/>
        <v>0</v>
      </c>
      <c r="J195" s="17">
        <f t="shared" si="52"/>
        <v>0</v>
      </c>
      <c r="K195" s="17">
        <f t="shared" si="52"/>
        <v>0</v>
      </c>
      <c r="L195" s="17">
        <f t="shared" si="52"/>
        <v>0</v>
      </c>
      <c r="M195" s="17">
        <f t="shared" si="52"/>
        <v>0</v>
      </c>
      <c r="N195" s="17">
        <f>SUM(N196,N199,N202,N205)</f>
        <v>0</v>
      </c>
      <c r="O195" s="17">
        <f>SUM(O196,O199,O202,O205)</f>
        <v>0</v>
      </c>
    </row>
    <row r="196" spans="1:15" ht="12.75">
      <c r="A196" s="13" t="s">
        <v>461</v>
      </c>
      <c r="B196" s="7" t="s">
        <v>113</v>
      </c>
      <c r="C196" s="109">
        <v>170</v>
      </c>
      <c r="D196" s="17">
        <f t="shared" si="36"/>
        <v>0</v>
      </c>
      <c r="E196" s="17">
        <f>SUM(E197:E198)</f>
        <v>0</v>
      </c>
      <c r="F196" s="17">
        <f>SUM(F197:F198)</f>
        <v>0</v>
      </c>
      <c r="G196" s="17">
        <f aca="true" t="shared" si="53" ref="G196:M196">SUM(G197:G198)</f>
        <v>0</v>
      </c>
      <c r="H196" s="17">
        <f t="shared" si="53"/>
        <v>0</v>
      </c>
      <c r="I196" s="17">
        <f t="shared" si="53"/>
        <v>0</v>
      </c>
      <c r="J196" s="17">
        <f t="shared" si="53"/>
        <v>0</v>
      </c>
      <c r="K196" s="17">
        <f t="shared" si="53"/>
        <v>0</v>
      </c>
      <c r="L196" s="17">
        <f t="shared" si="53"/>
        <v>0</v>
      </c>
      <c r="M196" s="17">
        <f t="shared" si="53"/>
        <v>0</v>
      </c>
      <c r="N196" s="17">
        <f>SUM(N197:N198)</f>
        <v>0</v>
      </c>
      <c r="O196" s="17">
        <f>SUM(O197:O198)</f>
        <v>0</v>
      </c>
    </row>
    <row r="197" spans="1:15" ht="12.75">
      <c r="A197" s="14" t="s">
        <v>462</v>
      </c>
      <c r="B197" s="9" t="s">
        <v>114</v>
      </c>
      <c r="C197" s="109">
        <v>171</v>
      </c>
      <c r="D197" s="8">
        <f t="shared" si="36"/>
        <v>0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2.75">
      <c r="A198" s="14" t="s">
        <v>463</v>
      </c>
      <c r="B198" s="9" t="s">
        <v>115</v>
      </c>
      <c r="C198" s="109">
        <v>172</v>
      </c>
      <c r="D198" s="8">
        <f t="shared" si="36"/>
        <v>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2.75">
      <c r="A199" s="13" t="s">
        <v>464</v>
      </c>
      <c r="B199" s="7" t="s">
        <v>116</v>
      </c>
      <c r="C199" s="109">
        <v>173</v>
      </c>
      <c r="D199" s="17">
        <f t="shared" si="36"/>
        <v>0</v>
      </c>
      <c r="E199" s="17">
        <f>SUM(E200:E201)</f>
        <v>0</v>
      </c>
      <c r="F199" s="17">
        <f>SUM(F200:F201)</f>
        <v>0</v>
      </c>
      <c r="G199" s="17">
        <f aca="true" t="shared" si="54" ref="G199:M199">SUM(G200:G201)</f>
        <v>0</v>
      </c>
      <c r="H199" s="17">
        <f t="shared" si="54"/>
        <v>0</v>
      </c>
      <c r="I199" s="17">
        <f t="shared" si="54"/>
        <v>0</v>
      </c>
      <c r="J199" s="17">
        <f t="shared" si="54"/>
        <v>0</v>
      </c>
      <c r="K199" s="17">
        <f t="shared" si="54"/>
        <v>0</v>
      </c>
      <c r="L199" s="17">
        <f t="shared" si="54"/>
        <v>0</v>
      </c>
      <c r="M199" s="17">
        <f t="shared" si="54"/>
        <v>0</v>
      </c>
      <c r="N199" s="17">
        <f>SUM(N200:N201)</f>
        <v>0</v>
      </c>
      <c r="O199" s="17">
        <f>SUM(O200:O201)</f>
        <v>0</v>
      </c>
    </row>
    <row r="200" spans="1:15" ht="12.75">
      <c r="A200" s="14" t="s">
        <v>465</v>
      </c>
      <c r="B200" s="9" t="s">
        <v>117</v>
      </c>
      <c r="C200" s="109">
        <v>174</v>
      </c>
      <c r="D200" s="8">
        <f t="shared" si="36"/>
        <v>0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2.75">
      <c r="A201" s="14" t="s">
        <v>466</v>
      </c>
      <c r="B201" s="9" t="s">
        <v>118</v>
      </c>
      <c r="C201" s="109">
        <v>175</v>
      </c>
      <c r="D201" s="8">
        <f t="shared" si="36"/>
        <v>0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2.75">
      <c r="A202" s="13" t="s">
        <v>467</v>
      </c>
      <c r="B202" s="7" t="s">
        <v>119</v>
      </c>
      <c r="C202" s="109">
        <v>176</v>
      </c>
      <c r="D202" s="17">
        <f t="shared" si="36"/>
        <v>0</v>
      </c>
      <c r="E202" s="17">
        <f>SUM(E203:E204)</f>
        <v>0</v>
      </c>
      <c r="F202" s="17">
        <f>SUM(F203:F204)</f>
        <v>0</v>
      </c>
      <c r="G202" s="17">
        <f aca="true" t="shared" si="55" ref="G202:M202">SUM(G203:G204)</f>
        <v>0</v>
      </c>
      <c r="H202" s="17">
        <f t="shared" si="55"/>
        <v>0</v>
      </c>
      <c r="I202" s="17">
        <f t="shared" si="55"/>
        <v>0</v>
      </c>
      <c r="J202" s="17">
        <f t="shared" si="55"/>
        <v>0</v>
      </c>
      <c r="K202" s="17">
        <f t="shared" si="55"/>
        <v>0</v>
      </c>
      <c r="L202" s="17">
        <f t="shared" si="55"/>
        <v>0</v>
      </c>
      <c r="M202" s="17">
        <f t="shared" si="55"/>
        <v>0</v>
      </c>
      <c r="N202" s="17">
        <f>SUM(N203:N204)</f>
        <v>0</v>
      </c>
      <c r="O202" s="17">
        <f>SUM(O203:O204)</f>
        <v>0</v>
      </c>
    </row>
    <row r="203" spans="1:15" ht="12.75">
      <c r="A203" s="14" t="s">
        <v>468</v>
      </c>
      <c r="B203" s="9" t="s">
        <v>120</v>
      </c>
      <c r="C203" s="109">
        <v>177</v>
      </c>
      <c r="D203" s="8">
        <f t="shared" si="36"/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2.75">
      <c r="A204" s="14" t="s">
        <v>469</v>
      </c>
      <c r="B204" s="9" t="s">
        <v>121</v>
      </c>
      <c r="C204" s="109">
        <v>178</v>
      </c>
      <c r="D204" s="8">
        <f t="shared" si="36"/>
        <v>0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2.75">
      <c r="A205" s="13" t="s">
        <v>470</v>
      </c>
      <c r="B205" s="7" t="s">
        <v>122</v>
      </c>
      <c r="C205" s="109">
        <v>179</v>
      </c>
      <c r="D205" s="17">
        <f t="shared" si="36"/>
        <v>0</v>
      </c>
      <c r="E205" s="17">
        <f>SUM(E206:E207)</f>
        <v>0</v>
      </c>
      <c r="F205" s="17">
        <f>SUM(F206:F207)</f>
        <v>0</v>
      </c>
      <c r="G205" s="17">
        <f aca="true" t="shared" si="56" ref="G205:M205">SUM(G206:G207)</f>
        <v>0</v>
      </c>
      <c r="H205" s="17">
        <f t="shared" si="56"/>
        <v>0</v>
      </c>
      <c r="I205" s="17">
        <f t="shared" si="56"/>
        <v>0</v>
      </c>
      <c r="J205" s="17">
        <f t="shared" si="56"/>
        <v>0</v>
      </c>
      <c r="K205" s="17">
        <f t="shared" si="56"/>
        <v>0</v>
      </c>
      <c r="L205" s="17">
        <f t="shared" si="56"/>
        <v>0</v>
      </c>
      <c r="M205" s="17">
        <f t="shared" si="56"/>
        <v>0</v>
      </c>
      <c r="N205" s="17">
        <f>SUM(N206:N207)</f>
        <v>0</v>
      </c>
      <c r="O205" s="17">
        <f>SUM(O206:O207)</f>
        <v>0</v>
      </c>
    </row>
    <row r="206" spans="1:15" ht="12.75">
      <c r="A206" s="14" t="s">
        <v>471</v>
      </c>
      <c r="B206" s="9" t="s">
        <v>123</v>
      </c>
      <c r="C206" s="109">
        <v>180</v>
      </c>
      <c r="D206" s="8">
        <f t="shared" si="36"/>
        <v>0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2.75">
      <c r="A207" s="14" t="s">
        <v>472</v>
      </c>
      <c r="B207" s="9" t="s">
        <v>124</v>
      </c>
      <c r="C207" s="109">
        <v>181</v>
      </c>
      <c r="D207" s="8">
        <f aca="true" t="shared" si="57" ref="D207:D251">SUM(E207:M207)</f>
        <v>0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2.75">
      <c r="A208" s="13" t="s">
        <v>473</v>
      </c>
      <c r="B208" s="7" t="s">
        <v>125</v>
      </c>
      <c r="C208" s="109">
        <v>182</v>
      </c>
      <c r="D208" s="17">
        <f t="shared" si="57"/>
        <v>0</v>
      </c>
      <c r="E208" s="17">
        <f>SUM(E209,E214,E218,E225,E227,E229)</f>
        <v>0</v>
      </c>
      <c r="F208" s="17">
        <f>SUM(F209,F214,F218,F225,F227,F229)</f>
        <v>0</v>
      </c>
      <c r="G208" s="17">
        <f aca="true" t="shared" si="58" ref="G208:M208">SUM(G209,G214,G218,G225,G227,G229)</f>
        <v>0</v>
      </c>
      <c r="H208" s="17">
        <f t="shared" si="58"/>
        <v>0</v>
      </c>
      <c r="I208" s="17">
        <f t="shared" si="58"/>
        <v>0</v>
      </c>
      <c r="J208" s="17">
        <f t="shared" si="58"/>
        <v>0</v>
      </c>
      <c r="K208" s="17">
        <f t="shared" si="58"/>
        <v>0</v>
      </c>
      <c r="L208" s="17">
        <f t="shared" si="58"/>
        <v>0</v>
      </c>
      <c r="M208" s="17">
        <f t="shared" si="58"/>
        <v>0</v>
      </c>
      <c r="N208" s="17">
        <f>SUM(N209,N214,N218,N225,N227,N229)</f>
        <v>0</v>
      </c>
      <c r="O208" s="17">
        <f>SUM(O209,O214,O218,O225,O227,O229)</f>
        <v>0</v>
      </c>
    </row>
    <row r="209" spans="1:15" ht="25.5">
      <c r="A209" s="13" t="s">
        <v>474</v>
      </c>
      <c r="B209" s="7" t="s">
        <v>126</v>
      </c>
      <c r="C209" s="109">
        <v>183</v>
      </c>
      <c r="D209" s="17">
        <f t="shared" si="57"/>
        <v>0</v>
      </c>
      <c r="E209" s="17">
        <f>SUM(E210:E213)</f>
        <v>0</v>
      </c>
      <c r="F209" s="17">
        <f>SUM(F210:F213)</f>
        <v>0</v>
      </c>
      <c r="G209" s="17">
        <f aca="true" t="shared" si="59" ref="G209:M209">SUM(G210:G213)</f>
        <v>0</v>
      </c>
      <c r="H209" s="17">
        <f t="shared" si="59"/>
        <v>0</v>
      </c>
      <c r="I209" s="17">
        <f t="shared" si="59"/>
        <v>0</v>
      </c>
      <c r="J209" s="17">
        <f t="shared" si="59"/>
        <v>0</v>
      </c>
      <c r="K209" s="17">
        <f t="shared" si="59"/>
        <v>0</v>
      </c>
      <c r="L209" s="17">
        <f t="shared" si="59"/>
        <v>0</v>
      </c>
      <c r="M209" s="17">
        <f t="shared" si="59"/>
        <v>0</v>
      </c>
      <c r="N209" s="17">
        <f>SUM(N210:N213)</f>
        <v>0</v>
      </c>
      <c r="O209" s="17">
        <f>SUM(O210:O213)</f>
        <v>0</v>
      </c>
    </row>
    <row r="210" spans="1:15" ht="12.75">
      <c r="A210" s="14" t="s">
        <v>475</v>
      </c>
      <c r="B210" s="9" t="s">
        <v>127</v>
      </c>
      <c r="C210" s="109">
        <v>184</v>
      </c>
      <c r="D210" s="8">
        <f t="shared" si="57"/>
        <v>0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.75">
      <c r="A211" s="14" t="s">
        <v>476</v>
      </c>
      <c r="B211" s="9" t="s">
        <v>128</v>
      </c>
      <c r="C211" s="109">
        <v>185</v>
      </c>
      <c r="D211" s="8">
        <f t="shared" si="57"/>
        <v>0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2.75">
      <c r="A212" s="14" t="s">
        <v>477</v>
      </c>
      <c r="B212" s="9" t="s">
        <v>129</v>
      </c>
      <c r="C212" s="109">
        <v>186</v>
      </c>
      <c r="D212" s="8">
        <f t="shared" si="57"/>
        <v>0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2.75">
      <c r="A213" s="14" t="s">
        <v>478</v>
      </c>
      <c r="B213" s="9" t="s">
        <v>130</v>
      </c>
      <c r="C213" s="109">
        <v>187</v>
      </c>
      <c r="D213" s="8">
        <f t="shared" si="57"/>
        <v>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25.5">
      <c r="A214" s="13" t="s">
        <v>479</v>
      </c>
      <c r="B214" s="7" t="s">
        <v>131</v>
      </c>
      <c r="C214" s="109">
        <v>188</v>
      </c>
      <c r="D214" s="17">
        <f t="shared" si="57"/>
        <v>0</v>
      </c>
      <c r="E214" s="17">
        <f>SUM(E215:E217)</f>
        <v>0</v>
      </c>
      <c r="F214" s="17">
        <f>SUM(F215:F217)</f>
        <v>0</v>
      </c>
      <c r="G214" s="17">
        <f aca="true" t="shared" si="60" ref="G214:M214">SUM(G215:G217)</f>
        <v>0</v>
      </c>
      <c r="H214" s="17">
        <f t="shared" si="60"/>
        <v>0</v>
      </c>
      <c r="I214" s="17">
        <f t="shared" si="60"/>
        <v>0</v>
      </c>
      <c r="J214" s="17">
        <f t="shared" si="60"/>
        <v>0</v>
      </c>
      <c r="K214" s="17">
        <f t="shared" si="60"/>
        <v>0</v>
      </c>
      <c r="L214" s="17">
        <f t="shared" si="60"/>
        <v>0</v>
      </c>
      <c r="M214" s="17">
        <f t="shared" si="60"/>
        <v>0</v>
      </c>
      <c r="N214" s="17">
        <f>SUM(N215:N217)</f>
        <v>0</v>
      </c>
      <c r="O214" s="17">
        <f>SUM(O215:O217)</f>
        <v>0</v>
      </c>
    </row>
    <row r="215" spans="1:15" ht="25.5">
      <c r="A215" s="14" t="s">
        <v>480</v>
      </c>
      <c r="B215" s="9" t="s">
        <v>132</v>
      </c>
      <c r="C215" s="109">
        <v>189</v>
      </c>
      <c r="D215" s="8">
        <f t="shared" si="57"/>
        <v>0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25.5">
      <c r="A216" s="14" t="s">
        <v>481</v>
      </c>
      <c r="B216" s="9" t="s">
        <v>133</v>
      </c>
      <c r="C216" s="109">
        <v>190</v>
      </c>
      <c r="D216" s="8">
        <f t="shared" si="57"/>
        <v>0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25.5">
      <c r="A217" s="14" t="s">
        <v>482</v>
      </c>
      <c r="B217" s="9" t="s">
        <v>134</v>
      </c>
      <c r="C217" s="109">
        <v>191</v>
      </c>
      <c r="D217" s="8">
        <f t="shared" si="57"/>
        <v>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25.5">
      <c r="A218" s="13" t="s">
        <v>483</v>
      </c>
      <c r="B218" s="7" t="s">
        <v>135</v>
      </c>
      <c r="C218" s="109">
        <v>192</v>
      </c>
      <c r="D218" s="17">
        <f t="shared" si="57"/>
        <v>0</v>
      </c>
      <c r="E218" s="17">
        <f>SUM(E219:E224)</f>
        <v>0</v>
      </c>
      <c r="F218" s="17">
        <f>SUM(F219:F224)</f>
        <v>0</v>
      </c>
      <c r="G218" s="17">
        <f aca="true" t="shared" si="61" ref="G218:M218">SUM(G219:G224)</f>
        <v>0</v>
      </c>
      <c r="H218" s="17">
        <f t="shared" si="61"/>
        <v>0</v>
      </c>
      <c r="I218" s="17">
        <f t="shared" si="61"/>
        <v>0</v>
      </c>
      <c r="J218" s="17">
        <f t="shared" si="61"/>
        <v>0</v>
      </c>
      <c r="K218" s="17">
        <f t="shared" si="61"/>
        <v>0</v>
      </c>
      <c r="L218" s="17">
        <f t="shared" si="61"/>
        <v>0</v>
      </c>
      <c r="M218" s="17">
        <f t="shared" si="61"/>
        <v>0</v>
      </c>
      <c r="N218" s="17">
        <f>SUM(N219:N224)</f>
        <v>0</v>
      </c>
      <c r="O218" s="17">
        <f>SUM(O219:O224)</f>
        <v>0</v>
      </c>
    </row>
    <row r="219" spans="1:15" ht="25.5">
      <c r="A219" s="14" t="s">
        <v>484</v>
      </c>
      <c r="B219" s="9" t="s">
        <v>136</v>
      </c>
      <c r="C219" s="109">
        <v>193</v>
      </c>
      <c r="D219" s="8">
        <f t="shared" si="57"/>
        <v>0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25.5">
      <c r="A220" s="14" t="s">
        <v>485</v>
      </c>
      <c r="B220" s="9" t="s">
        <v>137</v>
      </c>
      <c r="C220" s="109">
        <v>194</v>
      </c>
      <c r="D220" s="8">
        <f t="shared" si="57"/>
        <v>0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25.5">
      <c r="A221" s="14" t="s">
        <v>486</v>
      </c>
      <c r="B221" s="9" t="s">
        <v>138</v>
      </c>
      <c r="C221" s="109">
        <v>195</v>
      </c>
      <c r="D221" s="8">
        <f t="shared" si="57"/>
        <v>0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2.75">
      <c r="A222" s="14" t="s">
        <v>487</v>
      </c>
      <c r="B222" s="9" t="s">
        <v>139</v>
      </c>
      <c r="C222" s="109">
        <v>196</v>
      </c>
      <c r="D222" s="8">
        <f t="shared" si="57"/>
        <v>0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25.5">
      <c r="A223" s="14" t="s">
        <v>488</v>
      </c>
      <c r="B223" s="9" t="s">
        <v>140</v>
      </c>
      <c r="C223" s="109">
        <v>197</v>
      </c>
      <c r="D223" s="8">
        <f t="shared" si="57"/>
        <v>0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25.5">
      <c r="A224" s="14" t="s">
        <v>489</v>
      </c>
      <c r="B224" s="9" t="s">
        <v>141</v>
      </c>
      <c r="C224" s="109">
        <v>198</v>
      </c>
      <c r="D224" s="8">
        <f t="shared" si="57"/>
        <v>0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2.75">
      <c r="A225" s="13" t="s">
        <v>490</v>
      </c>
      <c r="B225" s="7" t="s">
        <v>142</v>
      </c>
      <c r="C225" s="109">
        <v>199</v>
      </c>
      <c r="D225" s="17">
        <f t="shared" si="57"/>
        <v>0</v>
      </c>
      <c r="E225" s="17">
        <f>SUM(E226)</f>
        <v>0</v>
      </c>
      <c r="F225" s="17">
        <f>SUM(F226)</f>
        <v>0</v>
      </c>
      <c r="G225" s="17">
        <f aca="true" t="shared" si="62" ref="G225:M225">SUM(G226)</f>
        <v>0</v>
      </c>
      <c r="H225" s="17">
        <f t="shared" si="62"/>
        <v>0</v>
      </c>
      <c r="I225" s="17">
        <f t="shared" si="62"/>
        <v>0</v>
      </c>
      <c r="J225" s="17">
        <f t="shared" si="62"/>
        <v>0</v>
      </c>
      <c r="K225" s="17">
        <f t="shared" si="62"/>
        <v>0</v>
      </c>
      <c r="L225" s="17">
        <f t="shared" si="62"/>
        <v>0</v>
      </c>
      <c r="M225" s="17">
        <f t="shared" si="62"/>
        <v>0</v>
      </c>
      <c r="N225" s="17">
        <f>SUM(N226)</f>
        <v>0</v>
      </c>
      <c r="O225" s="17">
        <f>SUM(O226)</f>
        <v>0</v>
      </c>
    </row>
    <row r="226" spans="1:15" ht="12.75">
      <c r="A226" s="14" t="s">
        <v>491</v>
      </c>
      <c r="B226" s="9" t="s">
        <v>142</v>
      </c>
      <c r="C226" s="109">
        <v>200</v>
      </c>
      <c r="D226" s="8">
        <f t="shared" si="57"/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25.5">
      <c r="A227" s="13" t="s">
        <v>492</v>
      </c>
      <c r="B227" s="7" t="s">
        <v>143</v>
      </c>
      <c r="C227" s="109">
        <v>201</v>
      </c>
      <c r="D227" s="17">
        <f t="shared" si="57"/>
        <v>0</v>
      </c>
      <c r="E227" s="17">
        <f>SUM(E228)</f>
        <v>0</v>
      </c>
      <c r="F227" s="17">
        <f>SUM(F228)</f>
        <v>0</v>
      </c>
      <c r="G227" s="17">
        <f aca="true" t="shared" si="63" ref="G227:M227">SUM(G228)</f>
        <v>0</v>
      </c>
      <c r="H227" s="17">
        <f t="shared" si="63"/>
        <v>0</v>
      </c>
      <c r="I227" s="17">
        <f t="shared" si="63"/>
        <v>0</v>
      </c>
      <c r="J227" s="17">
        <f t="shared" si="63"/>
        <v>0</v>
      </c>
      <c r="K227" s="17">
        <f t="shared" si="63"/>
        <v>0</v>
      </c>
      <c r="L227" s="17">
        <f t="shared" si="63"/>
        <v>0</v>
      </c>
      <c r="M227" s="17">
        <f t="shared" si="63"/>
        <v>0</v>
      </c>
      <c r="N227" s="17">
        <f>SUM(N228)</f>
        <v>0</v>
      </c>
      <c r="O227" s="17">
        <f>SUM(O228)</f>
        <v>0</v>
      </c>
    </row>
    <row r="228" spans="1:15" ht="25.5">
      <c r="A228" s="14" t="s">
        <v>493</v>
      </c>
      <c r="B228" s="9" t="s">
        <v>143</v>
      </c>
      <c r="C228" s="109">
        <v>202</v>
      </c>
      <c r="D228" s="8">
        <f t="shared" si="57"/>
        <v>0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2.75">
      <c r="A229" s="13" t="s">
        <v>494</v>
      </c>
      <c r="B229" s="7" t="s">
        <v>144</v>
      </c>
      <c r="C229" s="109">
        <v>203</v>
      </c>
      <c r="D229" s="17">
        <f t="shared" si="57"/>
        <v>0</v>
      </c>
      <c r="E229" s="17">
        <f>SUM(E230:E236)</f>
        <v>0</v>
      </c>
      <c r="F229" s="17">
        <f>SUM(F230:F236)</f>
        <v>0</v>
      </c>
      <c r="G229" s="17">
        <f aca="true" t="shared" si="64" ref="G229:M229">SUM(G230:G236)</f>
        <v>0</v>
      </c>
      <c r="H229" s="17">
        <f t="shared" si="64"/>
        <v>0</v>
      </c>
      <c r="I229" s="17">
        <f t="shared" si="64"/>
        <v>0</v>
      </c>
      <c r="J229" s="17">
        <f t="shared" si="64"/>
        <v>0</v>
      </c>
      <c r="K229" s="17">
        <f t="shared" si="64"/>
        <v>0</v>
      </c>
      <c r="L229" s="17">
        <f t="shared" si="64"/>
        <v>0</v>
      </c>
      <c r="M229" s="17">
        <f t="shared" si="64"/>
        <v>0</v>
      </c>
      <c r="N229" s="17">
        <f>SUM(N230:N236)</f>
        <v>0</v>
      </c>
      <c r="O229" s="17">
        <f>SUM(O230:O236)</f>
        <v>0</v>
      </c>
    </row>
    <row r="230" spans="1:15" ht="12.75">
      <c r="A230" s="14" t="s">
        <v>495</v>
      </c>
      <c r="B230" s="9" t="s">
        <v>145</v>
      </c>
      <c r="C230" s="109">
        <v>204</v>
      </c>
      <c r="D230" s="8">
        <f t="shared" si="57"/>
        <v>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2.75">
      <c r="A231" s="14" t="s">
        <v>496</v>
      </c>
      <c r="B231" s="9" t="s">
        <v>146</v>
      </c>
      <c r="C231" s="109">
        <v>205</v>
      </c>
      <c r="D231" s="8">
        <f t="shared" si="57"/>
        <v>0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2.75">
      <c r="A232" s="14" t="s">
        <v>497</v>
      </c>
      <c r="B232" s="9" t="s">
        <v>147</v>
      </c>
      <c r="C232" s="109">
        <v>206</v>
      </c>
      <c r="D232" s="8">
        <f t="shared" si="57"/>
        <v>0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2.75">
      <c r="A233" s="14" t="s">
        <v>498</v>
      </c>
      <c r="B233" s="9" t="s">
        <v>148</v>
      </c>
      <c r="C233" s="109">
        <v>207</v>
      </c>
      <c r="D233" s="8">
        <f t="shared" si="57"/>
        <v>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2.75">
      <c r="A234" s="14" t="s">
        <v>499</v>
      </c>
      <c r="B234" s="9" t="s">
        <v>149</v>
      </c>
      <c r="C234" s="109">
        <v>208</v>
      </c>
      <c r="D234" s="8">
        <f t="shared" si="57"/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25.5">
      <c r="A235" s="14" t="s">
        <v>500</v>
      </c>
      <c r="B235" s="9" t="s">
        <v>150</v>
      </c>
      <c r="C235" s="109">
        <v>209</v>
      </c>
      <c r="D235" s="8">
        <f t="shared" si="57"/>
        <v>0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25.5">
      <c r="A236" s="14" t="s">
        <v>501</v>
      </c>
      <c r="B236" s="9" t="s">
        <v>151</v>
      </c>
      <c r="C236" s="109">
        <v>210</v>
      </c>
      <c r="D236" s="8">
        <f t="shared" si="57"/>
        <v>0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2.75">
      <c r="A237" s="13" t="s">
        <v>502</v>
      </c>
      <c r="B237" s="7" t="s">
        <v>152</v>
      </c>
      <c r="C237" s="109">
        <v>211</v>
      </c>
      <c r="D237" s="17">
        <f t="shared" si="57"/>
        <v>3400</v>
      </c>
      <c r="E237" s="17">
        <f>SUM(E238,E241,E244,E249)</f>
        <v>3400</v>
      </c>
      <c r="F237" s="17">
        <f>SUM(F238,F241,F244,F249)</f>
        <v>0</v>
      </c>
      <c r="G237" s="17">
        <f aca="true" t="shared" si="65" ref="G237:M237">SUM(G238,G241,G244,G249)</f>
        <v>0</v>
      </c>
      <c r="H237" s="17">
        <f t="shared" si="65"/>
        <v>0</v>
      </c>
      <c r="I237" s="17">
        <f t="shared" si="65"/>
        <v>0</v>
      </c>
      <c r="J237" s="17">
        <f t="shared" si="65"/>
        <v>0</v>
      </c>
      <c r="K237" s="17">
        <f t="shared" si="65"/>
        <v>0</v>
      </c>
      <c r="L237" s="17">
        <f t="shared" si="65"/>
        <v>0</v>
      </c>
      <c r="M237" s="17">
        <f t="shared" si="65"/>
        <v>0</v>
      </c>
      <c r="N237" s="17">
        <f>SUM(N238,N241,N244,N249)</f>
        <v>3400</v>
      </c>
      <c r="O237" s="17">
        <f>SUM(O238,O241,O244,O249)</f>
        <v>3400</v>
      </c>
    </row>
    <row r="238" spans="1:15" ht="12.75">
      <c r="A238" s="13" t="s">
        <v>503</v>
      </c>
      <c r="B238" s="7" t="s">
        <v>153</v>
      </c>
      <c r="C238" s="109">
        <v>212</v>
      </c>
      <c r="D238" s="17">
        <f t="shared" si="57"/>
        <v>3400</v>
      </c>
      <c r="E238" s="17">
        <f>SUM(E239:E240)</f>
        <v>3400</v>
      </c>
      <c r="F238" s="17">
        <f>SUM(F239:F240)</f>
        <v>0</v>
      </c>
      <c r="G238" s="17">
        <f aca="true" t="shared" si="66" ref="G238:M238">SUM(G239:G240)</f>
        <v>0</v>
      </c>
      <c r="H238" s="17">
        <f t="shared" si="66"/>
        <v>0</v>
      </c>
      <c r="I238" s="17">
        <f t="shared" si="66"/>
        <v>0</v>
      </c>
      <c r="J238" s="17">
        <f t="shared" si="66"/>
        <v>0</v>
      </c>
      <c r="K238" s="17">
        <f t="shared" si="66"/>
        <v>0</v>
      </c>
      <c r="L238" s="17">
        <f t="shared" si="66"/>
        <v>0</v>
      </c>
      <c r="M238" s="17">
        <f t="shared" si="66"/>
        <v>0</v>
      </c>
      <c r="N238" s="17">
        <f>SUM(N239:N240)</f>
        <v>3400</v>
      </c>
      <c r="O238" s="17">
        <f>SUM(O239:O240)</f>
        <v>3400</v>
      </c>
    </row>
    <row r="239" spans="1:15" ht="12.75">
      <c r="A239" s="14" t="s">
        <v>504</v>
      </c>
      <c r="B239" s="9" t="s">
        <v>154</v>
      </c>
      <c r="C239" s="109">
        <v>213</v>
      </c>
      <c r="D239" s="8">
        <f t="shared" si="57"/>
        <v>0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2.75">
      <c r="A240" s="14" t="s">
        <v>505</v>
      </c>
      <c r="B240" s="9" t="s">
        <v>155</v>
      </c>
      <c r="C240" s="109">
        <v>214</v>
      </c>
      <c r="D240" s="8">
        <f t="shared" si="57"/>
        <v>3400</v>
      </c>
      <c r="E240" s="15">
        <v>3400</v>
      </c>
      <c r="F240" s="15"/>
      <c r="G240" s="15"/>
      <c r="H240" s="15"/>
      <c r="I240" s="15"/>
      <c r="J240" s="15"/>
      <c r="K240" s="15"/>
      <c r="L240" s="15"/>
      <c r="M240" s="15"/>
      <c r="N240" s="15">
        <v>3400</v>
      </c>
      <c r="O240" s="15">
        <v>3400</v>
      </c>
    </row>
    <row r="241" spans="1:15" ht="25.5">
      <c r="A241" s="13" t="s">
        <v>506</v>
      </c>
      <c r="B241" s="7" t="s">
        <v>156</v>
      </c>
      <c r="C241" s="109">
        <v>215</v>
      </c>
      <c r="D241" s="17">
        <f t="shared" si="57"/>
        <v>0</v>
      </c>
      <c r="E241" s="17">
        <f>SUM(E242:E243)</f>
        <v>0</v>
      </c>
      <c r="F241" s="17">
        <f>SUM(F242:F243)</f>
        <v>0</v>
      </c>
      <c r="G241" s="17">
        <f aca="true" t="shared" si="67" ref="G241:M241">SUM(G242:G243)</f>
        <v>0</v>
      </c>
      <c r="H241" s="17">
        <f t="shared" si="67"/>
        <v>0</v>
      </c>
      <c r="I241" s="17">
        <f t="shared" si="67"/>
        <v>0</v>
      </c>
      <c r="J241" s="17">
        <f t="shared" si="67"/>
        <v>0</v>
      </c>
      <c r="K241" s="17">
        <f t="shared" si="67"/>
        <v>0</v>
      </c>
      <c r="L241" s="17">
        <f t="shared" si="67"/>
        <v>0</v>
      </c>
      <c r="M241" s="17">
        <f t="shared" si="67"/>
        <v>0</v>
      </c>
      <c r="N241" s="17">
        <f>SUM(N242:N243)</f>
        <v>0</v>
      </c>
      <c r="O241" s="17">
        <f>SUM(O242:O243)</f>
        <v>0</v>
      </c>
    </row>
    <row r="242" spans="1:15" ht="12.75">
      <c r="A242" s="14" t="s">
        <v>507</v>
      </c>
      <c r="B242" s="9" t="s">
        <v>157</v>
      </c>
      <c r="C242" s="109">
        <v>216</v>
      </c>
      <c r="D242" s="8">
        <f t="shared" si="57"/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2.75">
      <c r="A243" s="14" t="s">
        <v>508</v>
      </c>
      <c r="B243" s="9" t="s">
        <v>158</v>
      </c>
      <c r="C243" s="109">
        <v>217</v>
      </c>
      <c r="D243" s="8">
        <f t="shared" si="57"/>
        <v>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2.75">
      <c r="A244" s="13" t="s">
        <v>509</v>
      </c>
      <c r="B244" s="7" t="s">
        <v>159</v>
      </c>
      <c r="C244" s="109">
        <v>218</v>
      </c>
      <c r="D244" s="17">
        <f t="shared" si="57"/>
        <v>0</v>
      </c>
      <c r="E244" s="17">
        <f>SUM(E245:E248)</f>
        <v>0</v>
      </c>
      <c r="F244" s="17">
        <f>SUM(F245:F248)</f>
        <v>0</v>
      </c>
      <c r="G244" s="17">
        <f aca="true" t="shared" si="68" ref="G244:M244">SUM(G245:G248)</f>
        <v>0</v>
      </c>
      <c r="H244" s="17">
        <f t="shared" si="68"/>
        <v>0</v>
      </c>
      <c r="I244" s="17">
        <f t="shared" si="68"/>
        <v>0</v>
      </c>
      <c r="J244" s="17">
        <f t="shared" si="68"/>
        <v>0</v>
      </c>
      <c r="K244" s="17">
        <f t="shared" si="68"/>
        <v>0</v>
      </c>
      <c r="L244" s="17">
        <f t="shared" si="68"/>
        <v>0</v>
      </c>
      <c r="M244" s="17">
        <f t="shared" si="68"/>
        <v>0</v>
      </c>
      <c r="N244" s="17">
        <f>SUM(N245:N248)</f>
        <v>0</v>
      </c>
      <c r="O244" s="17">
        <f>SUM(O245:O248)</f>
        <v>0</v>
      </c>
    </row>
    <row r="245" spans="1:15" ht="12.75">
      <c r="A245" s="14" t="s">
        <v>510</v>
      </c>
      <c r="B245" s="9" t="s">
        <v>160</v>
      </c>
      <c r="C245" s="109">
        <v>219</v>
      </c>
      <c r="D245" s="8">
        <f t="shared" si="57"/>
        <v>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2.75">
      <c r="A246" s="14" t="s">
        <v>511</v>
      </c>
      <c r="B246" s="9" t="s">
        <v>161</v>
      </c>
      <c r="C246" s="109">
        <v>220</v>
      </c>
      <c r="D246" s="8">
        <f t="shared" si="57"/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2.75">
      <c r="A247" s="14" t="s">
        <v>512</v>
      </c>
      <c r="B247" s="9" t="s">
        <v>162</v>
      </c>
      <c r="C247" s="109">
        <v>221</v>
      </c>
      <c r="D247" s="8">
        <f t="shared" si="57"/>
        <v>0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2.75">
      <c r="A248" s="14" t="s">
        <v>513</v>
      </c>
      <c r="B248" s="9" t="s">
        <v>163</v>
      </c>
      <c r="C248" s="109">
        <v>222</v>
      </c>
      <c r="D248" s="8">
        <f t="shared" si="57"/>
        <v>0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2.75">
      <c r="A249" s="13" t="s">
        <v>514</v>
      </c>
      <c r="B249" s="7" t="s">
        <v>164</v>
      </c>
      <c r="C249" s="109">
        <v>223</v>
      </c>
      <c r="D249" s="17">
        <f t="shared" si="57"/>
        <v>0</v>
      </c>
      <c r="E249" s="17">
        <f>SUM(E250:E251)</f>
        <v>0</v>
      </c>
      <c r="F249" s="17">
        <f>SUM(F250:F251)</f>
        <v>0</v>
      </c>
      <c r="G249" s="17">
        <f aca="true" t="shared" si="69" ref="G249:M249">SUM(G250:G251)</f>
        <v>0</v>
      </c>
      <c r="H249" s="17">
        <f t="shared" si="69"/>
        <v>0</v>
      </c>
      <c r="I249" s="17">
        <f t="shared" si="69"/>
        <v>0</v>
      </c>
      <c r="J249" s="17">
        <f t="shared" si="69"/>
        <v>0</v>
      </c>
      <c r="K249" s="17">
        <f t="shared" si="69"/>
        <v>0</v>
      </c>
      <c r="L249" s="17">
        <f t="shared" si="69"/>
        <v>0</v>
      </c>
      <c r="M249" s="17">
        <f t="shared" si="69"/>
        <v>0</v>
      </c>
      <c r="N249" s="17">
        <f>SUM(N250:N251)</f>
        <v>0</v>
      </c>
      <c r="O249" s="17">
        <f>SUM(O250:O251)</f>
        <v>0</v>
      </c>
    </row>
    <row r="250" spans="1:15" ht="12.75">
      <c r="A250" s="14" t="s">
        <v>515</v>
      </c>
      <c r="B250" s="9" t="s">
        <v>165</v>
      </c>
      <c r="C250" s="109">
        <v>224</v>
      </c>
      <c r="D250" s="8">
        <f t="shared" si="57"/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2.75">
      <c r="A251" s="14" t="s">
        <v>516</v>
      </c>
      <c r="B251" s="11" t="s">
        <v>164</v>
      </c>
      <c r="C251" s="109">
        <v>225</v>
      </c>
      <c r="D251" s="8">
        <f t="shared" si="57"/>
        <v>0</v>
      </c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</row>
    <row r="252" spans="1:15" ht="12.75">
      <c r="A252" s="5"/>
      <c r="B252" s="54" t="s">
        <v>843</v>
      </c>
      <c r="C252" s="55"/>
      <c r="D252" s="53">
        <f aca="true" t="shared" si="70" ref="D252:M252">SUM(D65)</f>
        <v>604887</v>
      </c>
      <c r="E252" s="53">
        <f t="shared" si="70"/>
        <v>455200</v>
      </c>
      <c r="F252" s="53">
        <f t="shared" si="70"/>
        <v>12000</v>
      </c>
      <c r="G252" s="53">
        <f t="shared" si="70"/>
        <v>0</v>
      </c>
      <c r="H252" s="53">
        <f t="shared" si="70"/>
        <v>52205</v>
      </c>
      <c r="I252" s="53">
        <f t="shared" si="70"/>
        <v>0</v>
      </c>
      <c r="J252" s="53">
        <f t="shared" si="70"/>
        <v>85482</v>
      </c>
      <c r="K252" s="53">
        <f t="shared" si="70"/>
        <v>0</v>
      </c>
      <c r="L252" s="53">
        <f t="shared" si="70"/>
        <v>0</v>
      </c>
      <c r="M252" s="53">
        <f t="shared" si="70"/>
        <v>0</v>
      </c>
      <c r="N252" s="53">
        <v>455200</v>
      </c>
      <c r="O252" s="53">
        <v>455200</v>
      </c>
    </row>
    <row r="253" spans="1:3" ht="12.75">
      <c r="A253" s="5"/>
      <c r="B253" s="6"/>
      <c r="C253" s="6"/>
    </row>
    <row r="254" spans="1:6" ht="15">
      <c r="A254" s="43"/>
      <c r="B254" s="45" t="s">
        <v>730</v>
      </c>
      <c r="C254" s="44"/>
      <c r="D254" s="42"/>
      <c r="E254" s="39"/>
      <c r="F254"/>
    </row>
    <row r="255" spans="1:241" ht="12.75">
      <c r="A255" s="98"/>
      <c r="B255" s="93"/>
      <c r="C255" s="93"/>
      <c r="D255" s="73"/>
      <c r="E255" s="77"/>
      <c r="H255" s="2"/>
      <c r="P255" s="2"/>
      <c r="Q255" s="2"/>
      <c r="S255" s="3"/>
      <c r="X255" s="2"/>
      <c r="AF255" s="2"/>
      <c r="AG255" s="2"/>
      <c r="AI255" s="3"/>
      <c r="AN255" s="2"/>
      <c r="AV255" s="2"/>
      <c r="AW255" s="2"/>
      <c r="AY255" s="3"/>
      <c r="BD255" s="2"/>
      <c r="BL255" s="2"/>
      <c r="BM255" s="2"/>
      <c r="BO255" s="3"/>
      <c r="BT255" s="2"/>
      <c r="CB255" s="2"/>
      <c r="CC255" s="2"/>
      <c r="CE255" s="3"/>
      <c r="CJ255" s="2"/>
      <c r="CR255" s="2"/>
      <c r="CS255" s="2"/>
      <c r="CU255" s="3"/>
      <c r="CZ255" s="2"/>
      <c r="DH255" s="2"/>
      <c r="DI255" s="2"/>
      <c r="DK255" s="3"/>
      <c r="DP255" s="2"/>
      <c r="DX255" s="2"/>
      <c r="DY255" s="2"/>
      <c r="EA255" s="3"/>
      <c r="EF255" s="2"/>
      <c r="EN255" s="2"/>
      <c r="EO255" s="2"/>
      <c r="EQ255" s="3"/>
      <c r="EV255" s="2"/>
      <c r="FD255" s="2"/>
      <c r="FE255" s="2"/>
      <c r="FG255" s="3"/>
      <c r="FL255" s="2"/>
      <c r="FT255" s="2"/>
      <c r="FU255" s="2"/>
      <c r="FW255" s="3"/>
      <c r="GB255" s="2"/>
      <c r="GJ255" s="2"/>
      <c r="GK255" s="2"/>
      <c r="GM255" s="3"/>
      <c r="GR255" s="2"/>
      <c r="GZ255" s="2"/>
      <c r="HA255" s="2"/>
      <c r="HC255" s="3"/>
      <c r="HH255" s="2"/>
      <c r="HP255" s="2"/>
      <c r="HQ255" s="2"/>
      <c r="HS255" s="3"/>
      <c r="HX255" s="2"/>
      <c r="IF255" s="2"/>
      <c r="IG255" s="2"/>
    </row>
    <row r="256" spans="1:241" ht="12.75">
      <c r="A256" s="99"/>
      <c r="B256" s="97"/>
      <c r="C256" s="94"/>
      <c r="D256" s="96"/>
      <c r="E256" s="95"/>
      <c r="H256" s="2"/>
      <c r="P256" s="2"/>
      <c r="Q256" s="2"/>
      <c r="S256" s="3"/>
      <c r="X256" s="2"/>
      <c r="AF256" s="2"/>
      <c r="AG256" s="2"/>
      <c r="AI256" s="3"/>
      <c r="AN256" s="2"/>
      <c r="AV256" s="2"/>
      <c r="AW256" s="2"/>
      <c r="AY256" s="3"/>
      <c r="BD256" s="2"/>
      <c r="BL256" s="2"/>
      <c r="BM256" s="2"/>
      <c r="BO256" s="3"/>
      <c r="BT256" s="2"/>
      <c r="CB256" s="2"/>
      <c r="CC256" s="2"/>
      <c r="CE256" s="3"/>
      <c r="CJ256" s="2"/>
      <c r="CR256" s="2"/>
      <c r="CS256" s="2"/>
      <c r="CU256" s="3"/>
      <c r="CZ256" s="2"/>
      <c r="DH256" s="2"/>
      <c r="DI256" s="2"/>
      <c r="DK256" s="3"/>
      <c r="DP256" s="2"/>
      <c r="DX256" s="2"/>
      <c r="DY256" s="2"/>
      <c r="EA256" s="3"/>
      <c r="EF256" s="2"/>
      <c r="EN256" s="2"/>
      <c r="EO256" s="2"/>
      <c r="EQ256" s="3"/>
      <c r="EV256" s="2"/>
      <c r="FD256" s="2"/>
      <c r="FE256" s="2"/>
      <c r="FG256" s="3"/>
      <c r="FL256" s="2"/>
      <c r="FT256" s="2"/>
      <c r="FU256" s="2"/>
      <c r="FW256" s="3"/>
      <c r="GB256" s="2"/>
      <c r="GJ256" s="2"/>
      <c r="GK256" s="2"/>
      <c r="GM256" s="3"/>
      <c r="GR256" s="2"/>
      <c r="GZ256" s="2"/>
      <c r="HA256" s="2"/>
      <c r="HC256" s="3"/>
      <c r="HH256" s="2"/>
      <c r="HP256" s="2"/>
      <c r="HQ256" s="2"/>
      <c r="HS256" s="3"/>
      <c r="HX256" s="2"/>
      <c r="IF256" s="2"/>
      <c r="IG256" s="2"/>
    </row>
    <row r="257" spans="1:15" ht="54" customHeight="1">
      <c r="A257" s="50" t="s">
        <v>733</v>
      </c>
      <c r="B257" s="50" t="s">
        <v>728</v>
      </c>
      <c r="C257" s="50" t="s">
        <v>734</v>
      </c>
      <c r="D257" s="128" t="s">
        <v>871</v>
      </c>
      <c r="E257" s="50" t="s">
        <v>757</v>
      </c>
      <c r="F257" s="50" t="s">
        <v>758</v>
      </c>
      <c r="G257" s="50" t="s">
        <v>759</v>
      </c>
      <c r="H257" s="50" t="s">
        <v>761</v>
      </c>
      <c r="I257" s="50" t="s">
        <v>760</v>
      </c>
      <c r="J257" s="50" t="s">
        <v>762</v>
      </c>
      <c r="K257" s="50" t="s">
        <v>763</v>
      </c>
      <c r="L257" s="50" t="s">
        <v>764</v>
      </c>
      <c r="M257" s="50" t="s">
        <v>765</v>
      </c>
      <c r="N257" s="50" t="s">
        <v>869</v>
      </c>
      <c r="O257" s="50" t="s">
        <v>872</v>
      </c>
    </row>
    <row r="258" spans="1:15" ht="12.75">
      <c r="A258" s="12" t="s">
        <v>343</v>
      </c>
      <c r="B258" s="10" t="s">
        <v>0</v>
      </c>
      <c r="C258" s="18">
        <v>226</v>
      </c>
      <c r="D258" s="16">
        <f>SUM(E258:M258)</f>
        <v>55000</v>
      </c>
      <c r="E258" s="16">
        <f>SUM(E259)</f>
        <v>45000</v>
      </c>
      <c r="F258" s="16">
        <f aca="true" t="shared" si="71" ref="F258:O258">SUM(F259)</f>
        <v>0</v>
      </c>
      <c r="G258" s="16">
        <f t="shared" si="71"/>
        <v>0</v>
      </c>
      <c r="H258" s="16">
        <f t="shared" si="71"/>
        <v>10000</v>
      </c>
      <c r="I258" s="16">
        <f t="shared" si="71"/>
        <v>0</v>
      </c>
      <c r="J258" s="16">
        <f t="shared" si="71"/>
        <v>0</v>
      </c>
      <c r="K258" s="16">
        <f t="shared" si="71"/>
        <v>0</v>
      </c>
      <c r="L258" s="16">
        <f t="shared" si="71"/>
        <v>0</v>
      </c>
      <c r="M258" s="16">
        <f t="shared" si="71"/>
        <v>0</v>
      </c>
      <c r="N258" s="16">
        <f t="shared" si="71"/>
        <v>45000</v>
      </c>
      <c r="O258" s="16">
        <f t="shared" si="71"/>
        <v>45000</v>
      </c>
    </row>
    <row r="259" spans="1:15" ht="12.75">
      <c r="A259" s="13" t="s">
        <v>344</v>
      </c>
      <c r="B259" s="7" t="s">
        <v>1</v>
      </c>
      <c r="C259" s="7">
        <v>227</v>
      </c>
      <c r="D259" s="16">
        <f aca="true" t="shared" si="72" ref="D259:D271">SUM(E259:M259)</f>
        <v>55000</v>
      </c>
      <c r="E259" s="17">
        <f>SUM(E260,E266)</f>
        <v>45000</v>
      </c>
      <c r="F259" s="17">
        <f aca="true" t="shared" si="73" ref="F259:O259">SUM(F260,F266)</f>
        <v>0</v>
      </c>
      <c r="G259" s="17">
        <f t="shared" si="73"/>
        <v>0</v>
      </c>
      <c r="H259" s="17">
        <f t="shared" si="73"/>
        <v>10000</v>
      </c>
      <c r="I259" s="17">
        <f t="shared" si="73"/>
        <v>0</v>
      </c>
      <c r="J259" s="17">
        <f t="shared" si="73"/>
        <v>0</v>
      </c>
      <c r="K259" s="17">
        <f t="shared" si="73"/>
        <v>0</v>
      </c>
      <c r="L259" s="17">
        <f t="shared" si="73"/>
        <v>0</v>
      </c>
      <c r="M259" s="17">
        <f t="shared" si="73"/>
        <v>0</v>
      </c>
      <c r="N259" s="17">
        <f t="shared" si="73"/>
        <v>45000</v>
      </c>
      <c r="O259" s="17">
        <f t="shared" si="73"/>
        <v>45000</v>
      </c>
    </row>
    <row r="260" spans="1:15" ht="12.75">
      <c r="A260" s="13" t="s">
        <v>361</v>
      </c>
      <c r="B260" s="7" t="s">
        <v>18</v>
      </c>
      <c r="C260" s="18">
        <v>228</v>
      </c>
      <c r="D260" s="16">
        <f t="shared" si="72"/>
        <v>23304</v>
      </c>
      <c r="E260" s="17">
        <f>SUM(E261,)</f>
        <v>17304</v>
      </c>
      <c r="F260" s="17">
        <f aca="true" t="shared" si="74" ref="F260:O260">SUM(F261,)</f>
        <v>0</v>
      </c>
      <c r="G260" s="17">
        <f t="shared" si="74"/>
        <v>0</v>
      </c>
      <c r="H260" s="17">
        <f t="shared" si="74"/>
        <v>6000</v>
      </c>
      <c r="I260" s="17">
        <f t="shared" si="74"/>
        <v>0</v>
      </c>
      <c r="J260" s="17">
        <f t="shared" si="74"/>
        <v>0</v>
      </c>
      <c r="K260" s="17">
        <f t="shared" si="74"/>
        <v>0</v>
      </c>
      <c r="L260" s="17">
        <f t="shared" si="74"/>
        <v>0</v>
      </c>
      <c r="M260" s="17">
        <f t="shared" si="74"/>
        <v>0</v>
      </c>
      <c r="N260" s="17">
        <f t="shared" si="74"/>
        <v>17304</v>
      </c>
      <c r="O260" s="17">
        <f t="shared" si="74"/>
        <v>17304</v>
      </c>
    </row>
    <row r="261" spans="1:15" ht="12.75">
      <c r="A261" s="13" t="s">
        <v>517</v>
      </c>
      <c r="B261" s="7" t="s">
        <v>166</v>
      </c>
      <c r="C261" s="7">
        <v>229</v>
      </c>
      <c r="D261" s="16">
        <f t="shared" si="72"/>
        <v>23304</v>
      </c>
      <c r="E261" s="17">
        <f>SUM(E262:E265)</f>
        <v>17304</v>
      </c>
      <c r="F261" s="17">
        <f aca="true" t="shared" si="75" ref="F261:O261">SUM(F262:F265)</f>
        <v>0</v>
      </c>
      <c r="G261" s="17">
        <f t="shared" si="75"/>
        <v>0</v>
      </c>
      <c r="H261" s="17">
        <f t="shared" si="75"/>
        <v>6000</v>
      </c>
      <c r="I261" s="17">
        <f t="shared" si="75"/>
        <v>0</v>
      </c>
      <c r="J261" s="17">
        <f t="shared" si="75"/>
        <v>0</v>
      </c>
      <c r="K261" s="17">
        <f t="shared" si="75"/>
        <v>0</v>
      </c>
      <c r="L261" s="17">
        <f t="shared" si="75"/>
        <v>0</v>
      </c>
      <c r="M261" s="17">
        <f t="shared" si="75"/>
        <v>0</v>
      </c>
      <c r="N261" s="17">
        <f t="shared" si="75"/>
        <v>17304</v>
      </c>
      <c r="O261" s="17">
        <f t="shared" si="75"/>
        <v>17304</v>
      </c>
    </row>
    <row r="262" spans="1:15" ht="25.5">
      <c r="A262" s="14" t="s">
        <v>518</v>
      </c>
      <c r="B262" s="9" t="s">
        <v>167</v>
      </c>
      <c r="C262" s="18">
        <v>230</v>
      </c>
      <c r="D262" s="57">
        <f t="shared" si="72"/>
        <v>6700</v>
      </c>
      <c r="E262" s="15">
        <v>4700</v>
      </c>
      <c r="F262" s="15"/>
      <c r="G262" s="15"/>
      <c r="H262" s="15">
        <v>2000</v>
      </c>
      <c r="I262" s="15"/>
      <c r="J262" s="15"/>
      <c r="K262" s="15"/>
      <c r="L262" s="15"/>
      <c r="M262" s="15"/>
      <c r="N262" s="15">
        <v>4700</v>
      </c>
      <c r="O262" s="15">
        <v>4700</v>
      </c>
    </row>
    <row r="263" spans="1:15" ht="25.5">
      <c r="A263" s="14" t="s">
        <v>519</v>
      </c>
      <c r="B263" s="9" t="s">
        <v>168</v>
      </c>
      <c r="C263" s="7">
        <v>231</v>
      </c>
      <c r="D263" s="57">
        <f t="shared" si="72"/>
        <v>14104</v>
      </c>
      <c r="E263" s="15">
        <v>12104</v>
      </c>
      <c r="F263" s="15"/>
      <c r="G263" s="15"/>
      <c r="H263" s="15">
        <v>2000</v>
      </c>
      <c r="I263" s="15"/>
      <c r="J263" s="15"/>
      <c r="K263" s="15">
        <v>0</v>
      </c>
      <c r="L263" s="15"/>
      <c r="M263" s="15"/>
      <c r="N263" s="15">
        <v>12104</v>
      </c>
      <c r="O263" s="15">
        <v>12104</v>
      </c>
    </row>
    <row r="264" spans="1:15" ht="25.5">
      <c r="A264" s="14" t="s">
        <v>520</v>
      </c>
      <c r="B264" s="9" t="s">
        <v>169</v>
      </c>
      <c r="C264" s="18">
        <v>232</v>
      </c>
      <c r="D264" s="57">
        <f t="shared" si="72"/>
        <v>0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2.75">
      <c r="A265" s="14" t="s">
        <v>521</v>
      </c>
      <c r="B265" s="9" t="s">
        <v>170</v>
      </c>
      <c r="C265" s="7">
        <v>233</v>
      </c>
      <c r="D265" s="57">
        <f t="shared" si="72"/>
        <v>2500</v>
      </c>
      <c r="E265" s="15">
        <v>500</v>
      </c>
      <c r="F265" s="15"/>
      <c r="G265" s="15"/>
      <c r="H265" s="15">
        <v>2000</v>
      </c>
      <c r="I265" s="15"/>
      <c r="J265" s="15"/>
      <c r="K265" s="15"/>
      <c r="L265" s="15"/>
      <c r="M265" s="15"/>
      <c r="N265" s="15">
        <v>500</v>
      </c>
      <c r="O265" s="15">
        <v>500</v>
      </c>
    </row>
    <row r="266" spans="1:15" ht="12.75">
      <c r="A266" s="13" t="s">
        <v>389</v>
      </c>
      <c r="B266" s="7" t="s">
        <v>44</v>
      </c>
      <c r="C266" s="18">
        <v>234</v>
      </c>
      <c r="D266" s="16">
        <f t="shared" si="72"/>
        <v>31696</v>
      </c>
      <c r="E266" s="17">
        <f>SUM(E267)</f>
        <v>27696</v>
      </c>
      <c r="F266" s="17">
        <f aca="true" t="shared" si="76" ref="F266:O266">SUM(F267)</f>
        <v>0</v>
      </c>
      <c r="G266" s="17">
        <f t="shared" si="76"/>
        <v>0</v>
      </c>
      <c r="H266" s="17">
        <f t="shared" si="76"/>
        <v>4000</v>
      </c>
      <c r="I266" s="17">
        <f t="shared" si="76"/>
        <v>0</v>
      </c>
      <c r="J266" s="17">
        <f t="shared" si="76"/>
        <v>0</v>
      </c>
      <c r="K266" s="17">
        <f t="shared" si="76"/>
        <v>0</v>
      </c>
      <c r="L266" s="17">
        <f t="shared" si="76"/>
        <v>0</v>
      </c>
      <c r="M266" s="17">
        <f t="shared" si="76"/>
        <v>0</v>
      </c>
      <c r="N266" s="17">
        <f t="shared" si="76"/>
        <v>27696</v>
      </c>
      <c r="O266" s="17">
        <f t="shared" si="76"/>
        <v>27696</v>
      </c>
    </row>
    <row r="267" spans="1:15" ht="12.75">
      <c r="A267" s="13" t="s">
        <v>522</v>
      </c>
      <c r="B267" s="7" t="s">
        <v>171</v>
      </c>
      <c r="C267" s="7">
        <v>235</v>
      </c>
      <c r="D267" s="16">
        <f t="shared" si="72"/>
        <v>31696</v>
      </c>
      <c r="E267" s="17">
        <f>SUM(E268:E271)</f>
        <v>27696</v>
      </c>
      <c r="F267" s="17">
        <f aca="true" t="shared" si="77" ref="F267:O267">SUM(F268:F271)</f>
        <v>0</v>
      </c>
      <c r="G267" s="17">
        <f t="shared" si="77"/>
        <v>0</v>
      </c>
      <c r="H267" s="17">
        <f t="shared" si="77"/>
        <v>4000</v>
      </c>
      <c r="I267" s="17">
        <f t="shared" si="77"/>
        <v>0</v>
      </c>
      <c r="J267" s="17">
        <f t="shared" si="77"/>
        <v>0</v>
      </c>
      <c r="K267" s="17">
        <f t="shared" si="77"/>
        <v>0</v>
      </c>
      <c r="L267" s="17">
        <f t="shared" si="77"/>
        <v>0</v>
      </c>
      <c r="M267" s="17">
        <f t="shared" si="77"/>
        <v>0</v>
      </c>
      <c r="N267" s="17">
        <f t="shared" si="77"/>
        <v>27696</v>
      </c>
      <c r="O267" s="17">
        <f t="shared" si="77"/>
        <v>27696</v>
      </c>
    </row>
    <row r="268" spans="1:15" ht="12.75">
      <c r="A268" s="14" t="s">
        <v>523</v>
      </c>
      <c r="B268" s="9" t="s">
        <v>172</v>
      </c>
      <c r="C268" s="18">
        <v>236</v>
      </c>
      <c r="D268" s="57">
        <v>4300</v>
      </c>
      <c r="E268" s="15">
        <v>2300</v>
      </c>
      <c r="F268" s="15"/>
      <c r="G268" s="15"/>
      <c r="H268" s="15">
        <v>2000</v>
      </c>
      <c r="I268" s="15"/>
      <c r="J268" s="15"/>
      <c r="K268" s="15"/>
      <c r="L268" s="15"/>
      <c r="M268" s="15"/>
      <c r="N268" s="15">
        <v>2300</v>
      </c>
      <c r="O268" s="15">
        <v>2300</v>
      </c>
    </row>
    <row r="269" spans="1:15" ht="12.75">
      <c r="A269" s="14" t="s">
        <v>524</v>
      </c>
      <c r="B269" s="9" t="s">
        <v>173</v>
      </c>
      <c r="C269" s="7">
        <v>237</v>
      </c>
      <c r="D269" s="57">
        <f t="shared" si="72"/>
        <v>18396</v>
      </c>
      <c r="E269" s="15">
        <v>16396</v>
      </c>
      <c r="F269" s="15"/>
      <c r="G269" s="15"/>
      <c r="H269" s="15">
        <v>2000</v>
      </c>
      <c r="I269" s="15"/>
      <c r="J269" s="15"/>
      <c r="K269" s="15"/>
      <c r="L269" s="15"/>
      <c r="M269" s="15"/>
      <c r="N269" s="15">
        <v>16396</v>
      </c>
      <c r="O269" s="15">
        <v>16396</v>
      </c>
    </row>
    <row r="270" spans="1:15" ht="12.75">
      <c r="A270" s="14" t="s">
        <v>525</v>
      </c>
      <c r="B270" s="9" t="s">
        <v>174</v>
      </c>
      <c r="C270" s="18">
        <v>238</v>
      </c>
      <c r="D270" s="57">
        <f t="shared" si="72"/>
        <v>0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>
      <c r="A271" s="14" t="s">
        <v>526</v>
      </c>
      <c r="B271" s="11" t="s">
        <v>175</v>
      </c>
      <c r="C271" s="7">
        <v>239</v>
      </c>
      <c r="D271" s="57">
        <f t="shared" si="72"/>
        <v>9000</v>
      </c>
      <c r="E271" s="87">
        <v>9000</v>
      </c>
      <c r="F271" s="87"/>
      <c r="G271" s="87"/>
      <c r="H271" s="87"/>
      <c r="I271" s="87"/>
      <c r="J271" s="87"/>
      <c r="K271" s="87"/>
      <c r="L271" s="87"/>
      <c r="M271" s="87"/>
      <c r="N271" s="87">
        <v>9000</v>
      </c>
      <c r="O271" s="87">
        <v>9000</v>
      </c>
    </row>
    <row r="272" spans="1:15" ht="12.75">
      <c r="A272" s="5"/>
      <c r="B272" s="54" t="s">
        <v>844</v>
      </c>
      <c r="C272" s="55"/>
      <c r="D272" s="56">
        <f>SUM(D258)</f>
        <v>55000</v>
      </c>
      <c r="E272" s="56">
        <f>SUM(E258)</f>
        <v>45000</v>
      </c>
      <c r="F272" s="56">
        <f aca="true" t="shared" si="78" ref="F272:O272">SUM(F258)</f>
        <v>0</v>
      </c>
      <c r="G272" s="56">
        <f t="shared" si="78"/>
        <v>0</v>
      </c>
      <c r="H272" s="56">
        <f t="shared" si="78"/>
        <v>10000</v>
      </c>
      <c r="I272" s="56">
        <f t="shared" si="78"/>
        <v>0</v>
      </c>
      <c r="J272" s="56">
        <f t="shared" si="78"/>
        <v>0</v>
      </c>
      <c r="K272" s="56">
        <f t="shared" si="78"/>
        <v>0</v>
      </c>
      <c r="L272" s="56">
        <f t="shared" si="78"/>
        <v>0</v>
      </c>
      <c r="M272" s="56">
        <f t="shared" si="78"/>
        <v>0</v>
      </c>
      <c r="N272" s="56">
        <f t="shared" si="78"/>
        <v>45000</v>
      </c>
      <c r="O272" s="56">
        <f t="shared" si="78"/>
        <v>45000</v>
      </c>
    </row>
    <row r="273" spans="1:5" ht="12.75">
      <c r="A273" s="5"/>
      <c r="B273" s="46"/>
      <c r="C273" s="46"/>
      <c r="D273" s="47"/>
      <c r="E273" s="48"/>
    </row>
    <row r="274" spans="1:241" ht="12.75">
      <c r="A274" s="43"/>
      <c r="B274" s="45" t="s">
        <v>731</v>
      </c>
      <c r="C274" s="44"/>
      <c r="D274" s="42"/>
      <c r="E274" s="39"/>
      <c r="H274" s="2"/>
      <c r="P274" s="2"/>
      <c r="Q274" s="2"/>
      <c r="S274" s="3"/>
      <c r="X274" s="2"/>
      <c r="AF274" s="2"/>
      <c r="AG274" s="2"/>
      <c r="AI274" s="3"/>
      <c r="AN274" s="2"/>
      <c r="AV274" s="2"/>
      <c r="AW274" s="2"/>
      <c r="AY274" s="3"/>
      <c r="BD274" s="2"/>
      <c r="BL274" s="2"/>
      <c r="BM274" s="2"/>
      <c r="BO274" s="3"/>
      <c r="BT274" s="2"/>
      <c r="CB274" s="2"/>
      <c r="CC274" s="2"/>
      <c r="CE274" s="3"/>
      <c r="CJ274" s="2"/>
      <c r="CR274" s="2"/>
      <c r="CS274" s="2"/>
      <c r="CU274" s="3"/>
      <c r="CZ274" s="2"/>
      <c r="DH274" s="2"/>
      <c r="DI274" s="2"/>
      <c r="DK274" s="3"/>
      <c r="DP274" s="2"/>
      <c r="DX274" s="2"/>
      <c r="DY274" s="2"/>
      <c r="EA274" s="3"/>
      <c r="EF274" s="2"/>
      <c r="EN274" s="2"/>
      <c r="EO274" s="2"/>
      <c r="EQ274" s="3"/>
      <c r="EV274" s="2"/>
      <c r="FD274" s="2"/>
      <c r="FE274" s="2"/>
      <c r="FG274" s="3"/>
      <c r="FL274" s="2"/>
      <c r="FT274" s="2"/>
      <c r="FU274" s="2"/>
      <c r="FW274" s="3"/>
      <c r="GB274" s="2"/>
      <c r="GJ274" s="2"/>
      <c r="GK274" s="2"/>
      <c r="GM274" s="3"/>
      <c r="GR274" s="2"/>
      <c r="GZ274" s="2"/>
      <c r="HA274" s="2"/>
      <c r="HC274" s="3"/>
      <c r="HH274" s="2"/>
      <c r="HP274" s="2"/>
      <c r="HQ274" s="2"/>
      <c r="HS274" s="3"/>
      <c r="HX274" s="2"/>
      <c r="IF274" s="2"/>
      <c r="IG274" s="2"/>
    </row>
    <row r="275" spans="1:241" ht="12.75">
      <c r="A275" s="98"/>
      <c r="B275" s="93"/>
      <c r="C275" s="93"/>
      <c r="D275" s="73"/>
      <c r="E275" s="77"/>
      <c r="H275" s="2"/>
      <c r="P275" s="2"/>
      <c r="Q275" s="2"/>
      <c r="S275" s="3"/>
      <c r="X275" s="2"/>
      <c r="AF275" s="2"/>
      <c r="AG275" s="2"/>
      <c r="AI275" s="3"/>
      <c r="AN275" s="2"/>
      <c r="AV275" s="2"/>
      <c r="AW275" s="2"/>
      <c r="AY275" s="3"/>
      <c r="BD275" s="2"/>
      <c r="BL275" s="2"/>
      <c r="BM275" s="2"/>
      <c r="BO275" s="3"/>
      <c r="BT275" s="2"/>
      <c r="CB275" s="2"/>
      <c r="CC275" s="2"/>
      <c r="CE275" s="3"/>
      <c r="CJ275" s="2"/>
      <c r="CR275" s="2"/>
      <c r="CS275" s="2"/>
      <c r="CU275" s="3"/>
      <c r="CZ275" s="2"/>
      <c r="DH275" s="2"/>
      <c r="DI275" s="2"/>
      <c r="DK275" s="3"/>
      <c r="DP275" s="2"/>
      <c r="DX275" s="2"/>
      <c r="DY275" s="2"/>
      <c r="EA275" s="3"/>
      <c r="EF275" s="2"/>
      <c r="EN275" s="2"/>
      <c r="EO275" s="2"/>
      <c r="EQ275" s="3"/>
      <c r="EV275" s="2"/>
      <c r="FD275" s="2"/>
      <c r="FE275" s="2"/>
      <c r="FG275" s="3"/>
      <c r="FL275" s="2"/>
      <c r="FT275" s="2"/>
      <c r="FU275" s="2"/>
      <c r="FW275" s="3"/>
      <c r="GB275" s="2"/>
      <c r="GJ275" s="2"/>
      <c r="GK275" s="2"/>
      <c r="GM275" s="3"/>
      <c r="GR275" s="2"/>
      <c r="GZ275" s="2"/>
      <c r="HA275" s="2"/>
      <c r="HC275" s="3"/>
      <c r="HH275" s="2"/>
      <c r="HP275" s="2"/>
      <c r="HQ275" s="2"/>
      <c r="HS275" s="3"/>
      <c r="HX275" s="2"/>
      <c r="IF275" s="2"/>
      <c r="IG275" s="2"/>
    </row>
    <row r="276" spans="1:5" ht="12.75">
      <c r="A276" s="89"/>
      <c r="B276" s="90"/>
      <c r="C276" s="91"/>
      <c r="D276" s="89"/>
      <c r="E276" s="92"/>
    </row>
    <row r="277" spans="1:5" ht="12.75">
      <c r="A277" s="99"/>
      <c r="B277" s="94"/>
      <c r="C277" s="94"/>
      <c r="D277" s="96"/>
      <c r="E277" s="95"/>
    </row>
    <row r="278" spans="1:15" ht="51">
      <c r="A278" s="50" t="s">
        <v>733</v>
      </c>
      <c r="B278" s="50" t="s">
        <v>728</v>
      </c>
      <c r="C278" s="50" t="s">
        <v>734</v>
      </c>
      <c r="D278" s="127" t="s">
        <v>871</v>
      </c>
      <c r="E278" s="50" t="s">
        <v>757</v>
      </c>
      <c r="F278" s="50" t="s">
        <v>758</v>
      </c>
      <c r="G278" s="50" t="s">
        <v>759</v>
      </c>
      <c r="H278" s="50" t="s">
        <v>761</v>
      </c>
      <c r="I278" s="50" t="s">
        <v>760</v>
      </c>
      <c r="J278" s="50" t="s">
        <v>762</v>
      </c>
      <c r="K278" s="50" t="s">
        <v>763</v>
      </c>
      <c r="L278" s="50" t="s">
        <v>764</v>
      </c>
      <c r="M278" s="50" t="s">
        <v>765</v>
      </c>
      <c r="N278" s="50" t="s">
        <v>869</v>
      </c>
      <c r="O278" s="50" t="s">
        <v>872</v>
      </c>
    </row>
    <row r="279" spans="1:15" ht="12.75">
      <c r="A279" s="12" t="s">
        <v>527</v>
      </c>
      <c r="B279" s="10" t="s">
        <v>176</v>
      </c>
      <c r="C279" s="10">
        <v>240</v>
      </c>
      <c r="D279" s="16">
        <f>SUM(E279:M279)</f>
        <v>244000</v>
      </c>
      <c r="E279" s="16">
        <f>SUM(E280,E317,E440,E456,E460,E476)</f>
        <v>169000</v>
      </c>
      <c r="F279" s="16">
        <f aca="true" t="shared" si="79" ref="F279:O279">SUM(F280,F317,F440,F456,F460,F476)</f>
        <v>0</v>
      </c>
      <c r="G279" s="16">
        <f t="shared" si="79"/>
        <v>0</v>
      </c>
      <c r="H279" s="16">
        <f>SUM(H280,H317,H440,H456,H460,H476,H377)</f>
        <v>35000</v>
      </c>
      <c r="I279" s="16">
        <f t="shared" si="79"/>
        <v>0</v>
      </c>
      <c r="J279" s="16">
        <f t="shared" si="79"/>
        <v>0</v>
      </c>
      <c r="K279" s="16">
        <f>SUM(K280,K317,K440,K456,K460,K476,K377)</f>
        <v>40000</v>
      </c>
      <c r="L279" s="16">
        <f t="shared" si="79"/>
        <v>0</v>
      </c>
      <c r="M279" s="16">
        <f t="shared" si="79"/>
        <v>0</v>
      </c>
      <c r="N279" s="16">
        <f t="shared" si="79"/>
        <v>0</v>
      </c>
      <c r="O279" s="16">
        <f t="shared" si="79"/>
        <v>0</v>
      </c>
    </row>
    <row r="280" spans="1:15" ht="15" customHeight="1">
      <c r="A280" s="13" t="s">
        <v>528</v>
      </c>
      <c r="B280" s="7" t="s">
        <v>177</v>
      </c>
      <c r="C280" s="7">
        <v>241</v>
      </c>
      <c r="D280" s="16">
        <f aca="true" t="shared" si="80" ref="D280:D343">SUM(E280:M280)</f>
        <v>0</v>
      </c>
      <c r="E280" s="17">
        <f>SUM(E281,E296)</f>
        <v>0</v>
      </c>
      <c r="F280" s="17">
        <f aca="true" t="shared" si="81" ref="F280:O280">SUM(F281,F296)</f>
        <v>0</v>
      </c>
      <c r="G280" s="17">
        <f t="shared" si="81"/>
        <v>0</v>
      </c>
      <c r="H280" s="17">
        <f t="shared" si="81"/>
        <v>0</v>
      </c>
      <c r="I280" s="17">
        <f t="shared" si="81"/>
        <v>0</v>
      </c>
      <c r="J280" s="17">
        <f t="shared" si="81"/>
        <v>0</v>
      </c>
      <c r="K280" s="17">
        <f t="shared" si="81"/>
        <v>0</v>
      </c>
      <c r="L280" s="17">
        <f t="shared" si="81"/>
        <v>0</v>
      </c>
      <c r="M280" s="17">
        <f t="shared" si="81"/>
        <v>0</v>
      </c>
      <c r="N280" s="17">
        <f t="shared" si="81"/>
        <v>0</v>
      </c>
      <c r="O280" s="17">
        <f t="shared" si="81"/>
        <v>0</v>
      </c>
    </row>
    <row r="281" spans="1:15" ht="12.75">
      <c r="A281" s="13" t="s">
        <v>529</v>
      </c>
      <c r="B281" s="7" t="s">
        <v>178</v>
      </c>
      <c r="C281" s="10">
        <v>242</v>
      </c>
      <c r="D281" s="16">
        <f t="shared" si="80"/>
        <v>0</v>
      </c>
      <c r="E281" s="17">
        <f>SUM(E282,E286,E291)</f>
        <v>0</v>
      </c>
      <c r="F281" s="17">
        <f aca="true" t="shared" si="82" ref="F281:O281">SUM(F282,F286,F291)</f>
        <v>0</v>
      </c>
      <c r="G281" s="17">
        <f t="shared" si="82"/>
        <v>0</v>
      </c>
      <c r="H281" s="17">
        <f t="shared" si="82"/>
        <v>0</v>
      </c>
      <c r="I281" s="17">
        <f t="shared" si="82"/>
        <v>0</v>
      </c>
      <c r="J281" s="17">
        <f t="shared" si="82"/>
        <v>0</v>
      </c>
      <c r="K281" s="17">
        <f t="shared" si="82"/>
        <v>0</v>
      </c>
      <c r="L281" s="17">
        <f t="shared" si="82"/>
        <v>0</v>
      </c>
      <c r="M281" s="17">
        <f t="shared" si="82"/>
        <v>0</v>
      </c>
      <c r="N281" s="17">
        <f t="shared" si="82"/>
        <v>0</v>
      </c>
      <c r="O281" s="17">
        <f t="shared" si="82"/>
        <v>0</v>
      </c>
    </row>
    <row r="282" spans="1:15" ht="12.75">
      <c r="A282" s="13" t="s">
        <v>530</v>
      </c>
      <c r="B282" s="7" t="s">
        <v>179</v>
      </c>
      <c r="C282" s="7">
        <v>243</v>
      </c>
      <c r="D282" s="16">
        <f t="shared" si="80"/>
        <v>0</v>
      </c>
      <c r="E282" s="17">
        <f>SUM(E283:E285)</f>
        <v>0</v>
      </c>
      <c r="F282" s="17">
        <f aca="true" t="shared" si="83" ref="F282:O282">SUM(F283:F285)</f>
        <v>0</v>
      </c>
      <c r="G282" s="17">
        <f t="shared" si="83"/>
        <v>0</v>
      </c>
      <c r="H282" s="17">
        <f t="shared" si="83"/>
        <v>0</v>
      </c>
      <c r="I282" s="17">
        <f t="shared" si="83"/>
        <v>0</v>
      </c>
      <c r="J282" s="17">
        <f t="shared" si="83"/>
        <v>0</v>
      </c>
      <c r="K282" s="17">
        <f t="shared" si="83"/>
        <v>0</v>
      </c>
      <c r="L282" s="17">
        <f t="shared" si="83"/>
        <v>0</v>
      </c>
      <c r="M282" s="17">
        <f t="shared" si="83"/>
        <v>0</v>
      </c>
      <c r="N282" s="17">
        <f t="shared" si="83"/>
        <v>0</v>
      </c>
      <c r="O282" s="17">
        <f t="shared" si="83"/>
        <v>0</v>
      </c>
    </row>
    <row r="283" spans="1:15" ht="12.75">
      <c r="A283" s="14" t="s">
        <v>531</v>
      </c>
      <c r="B283" s="9" t="s">
        <v>180</v>
      </c>
      <c r="C283" s="10">
        <v>244</v>
      </c>
      <c r="D283" s="57">
        <f t="shared" si="80"/>
        <v>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2.75">
      <c r="A284" s="14" t="s">
        <v>532</v>
      </c>
      <c r="B284" s="9" t="s">
        <v>181</v>
      </c>
      <c r="C284" s="7">
        <v>245</v>
      </c>
      <c r="D284" s="57">
        <f t="shared" si="80"/>
        <v>0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2.75">
      <c r="A285" s="14" t="s">
        <v>533</v>
      </c>
      <c r="B285" s="9" t="s">
        <v>182</v>
      </c>
      <c r="C285" s="10">
        <v>246</v>
      </c>
      <c r="D285" s="57">
        <f t="shared" si="80"/>
        <v>0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2.75">
      <c r="A286" s="13" t="s">
        <v>534</v>
      </c>
      <c r="B286" s="7" t="s">
        <v>183</v>
      </c>
      <c r="C286" s="7">
        <v>247</v>
      </c>
      <c r="D286" s="16">
        <f t="shared" si="80"/>
        <v>0</v>
      </c>
      <c r="E286" s="17">
        <f>SUM(E287:E290)</f>
        <v>0</v>
      </c>
      <c r="F286" s="17">
        <f aca="true" t="shared" si="84" ref="F286:O286">SUM(F287:F290)</f>
        <v>0</v>
      </c>
      <c r="G286" s="17">
        <f t="shared" si="84"/>
        <v>0</v>
      </c>
      <c r="H286" s="17">
        <f t="shared" si="84"/>
        <v>0</v>
      </c>
      <c r="I286" s="17">
        <f t="shared" si="84"/>
        <v>0</v>
      </c>
      <c r="J286" s="17">
        <f t="shared" si="84"/>
        <v>0</v>
      </c>
      <c r="K286" s="17">
        <f t="shared" si="84"/>
        <v>0</v>
      </c>
      <c r="L286" s="17">
        <f t="shared" si="84"/>
        <v>0</v>
      </c>
      <c r="M286" s="17">
        <f t="shared" si="84"/>
        <v>0</v>
      </c>
      <c r="N286" s="17">
        <f t="shared" si="84"/>
        <v>0</v>
      </c>
      <c r="O286" s="17">
        <f t="shared" si="84"/>
        <v>0</v>
      </c>
    </row>
    <row r="287" spans="1:15" ht="12.75">
      <c r="A287" s="14" t="s">
        <v>535</v>
      </c>
      <c r="B287" s="9" t="s">
        <v>184</v>
      </c>
      <c r="C287" s="10">
        <v>248</v>
      </c>
      <c r="D287" s="57">
        <f t="shared" si="80"/>
        <v>0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2.75">
      <c r="A288" s="14" t="s">
        <v>536</v>
      </c>
      <c r="B288" s="9" t="s">
        <v>185</v>
      </c>
      <c r="C288" s="7">
        <v>249</v>
      </c>
      <c r="D288" s="57">
        <f t="shared" si="80"/>
        <v>0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2.75">
      <c r="A289" s="14" t="s">
        <v>537</v>
      </c>
      <c r="B289" s="9" t="s">
        <v>186</v>
      </c>
      <c r="C289" s="10">
        <v>250</v>
      </c>
      <c r="D289" s="57">
        <f t="shared" si="80"/>
        <v>0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2.75">
      <c r="A290" s="14" t="s">
        <v>538</v>
      </c>
      <c r="B290" s="9" t="s">
        <v>187</v>
      </c>
      <c r="C290" s="7">
        <v>251</v>
      </c>
      <c r="D290" s="57">
        <f t="shared" si="80"/>
        <v>0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2.75">
      <c r="A291" s="13" t="s">
        <v>539</v>
      </c>
      <c r="B291" s="7" t="s">
        <v>188</v>
      </c>
      <c r="C291" s="10">
        <v>252</v>
      </c>
      <c r="D291" s="16">
        <f t="shared" si="80"/>
        <v>0</v>
      </c>
      <c r="E291" s="17">
        <f>SUM(E292:E295)</f>
        <v>0</v>
      </c>
      <c r="F291" s="17">
        <f aca="true" t="shared" si="85" ref="F291:O291">SUM(F292:F295)</f>
        <v>0</v>
      </c>
      <c r="G291" s="17">
        <f t="shared" si="85"/>
        <v>0</v>
      </c>
      <c r="H291" s="17">
        <f t="shared" si="85"/>
        <v>0</v>
      </c>
      <c r="I291" s="17">
        <f t="shared" si="85"/>
        <v>0</v>
      </c>
      <c r="J291" s="17">
        <f t="shared" si="85"/>
        <v>0</v>
      </c>
      <c r="K291" s="17">
        <f t="shared" si="85"/>
        <v>0</v>
      </c>
      <c r="L291" s="17">
        <f t="shared" si="85"/>
        <v>0</v>
      </c>
      <c r="M291" s="17">
        <f t="shared" si="85"/>
        <v>0</v>
      </c>
      <c r="N291" s="17">
        <f t="shared" si="85"/>
        <v>0</v>
      </c>
      <c r="O291" s="17">
        <f t="shared" si="85"/>
        <v>0</v>
      </c>
    </row>
    <row r="292" spans="1:15" ht="12.75">
      <c r="A292" s="14" t="s">
        <v>540</v>
      </c>
      <c r="B292" s="9" t="s">
        <v>189</v>
      </c>
      <c r="C292" s="7">
        <v>253</v>
      </c>
      <c r="D292" s="57">
        <f t="shared" si="80"/>
        <v>0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2.75">
      <c r="A293" s="14" t="s">
        <v>541</v>
      </c>
      <c r="B293" s="9" t="s">
        <v>190</v>
      </c>
      <c r="C293" s="10">
        <v>254</v>
      </c>
      <c r="D293" s="57">
        <f t="shared" si="80"/>
        <v>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2.75">
      <c r="A294" s="14" t="s">
        <v>542</v>
      </c>
      <c r="B294" s="9" t="s">
        <v>191</v>
      </c>
      <c r="C294" s="7">
        <v>255</v>
      </c>
      <c r="D294" s="57">
        <f t="shared" si="80"/>
        <v>0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2.75">
      <c r="A295" s="14" t="s">
        <v>543</v>
      </c>
      <c r="B295" s="9" t="s">
        <v>192</v>
      </c>
      <c r="C295" s="10">
        <v>256</v>
      </c>
      <c r="D295" s="57">
        <f t="shared" si="80"/>
        <v>0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2.75">
      <c r="A296" s="13" t="s">
        <v>544</v>
      </c>
      <c r="B296" s="7" t="s">
        <v>193</v>
      </c>
      <c r="C296" s="7">
        <v>257</v>
      </c>
      <c r="D296" s="16">
        <f t="shared" si="80"/>
        <v>0</v>
      </c>
      <c r="E296" s="17">
        <f>SUM(E297,E299,E301,E303,E310,E312)</f>
        <v>0</v>
      </c>
      <c r="F296" s="17">
        <f aca="true" t="shared" si="86" ref="F296:O296">SUM(F297,F299,F301,F303,F310,F312)</f>
        <v>0</v>
      </c>
      <c r="G296" s="17">
        <f t="shared" si="86"/>
        <v>0</v>
      </c>
      <c r="H296" s="17">
        <f t="shared" si="86"/>
        <v>0</v>
      </c>
      <c r="I296" s="17">
        <f t="shared" si="86"/>
        <v>0</v>
      </c>
      <c r="J296" s="17">
        <f t="shared" si="86"/>
        <v>0</v>
      </c>
      <c r="K296" s="17">
        <f t="shared" si="86"/>
        <v>0</v>
      </c>
      <c r="L296" s="17">
        <f t="shared" si="86"/>
        <v>0</v>
      </c>
      <c r="M296" s="17">
        <f t="shared" si="86"/>
        <v>0</v>
      </c>
      <c r="N296" s="17">
        <f t="shared" si="86"/>
        <v>0</v>
      </c>
      <c r="O296" s="17">
        <f t="shared" si="86"/>
        <v>0</v>
      </c>
    </row>
    <row r="297" spans="1:15" ht="12.75">
      <c r="A297" s="13" t="s">
        <v>545</v>
      </c>
      <c r="B297" s="7" t="s">
        <v>194</v>
      </c>
      <c r="C297" s="10">
        <v>258</v>
      </c>
      <c r="D297" s="16">
        <f t="shared" si="80"/>
        <v>0</v>
      </c>
      <c r="E297" s="17">
        <f>SUM(E298)</f>
        <v>0</v>
      </c>
      <c r="F297" s="17">
        <f aca="true" t="shared" si="87" ref="F297:O297">SUM(F298)</f>
        <v>0</v>
      </c>
      <c r="G297" s="17">
        <f t="shared" si="87"/>
        <v>0</v>
      </c>
      <c r="H297" s="17">
        <f t="shared" si="87"/>
        <v>0</v>
      </c>
      <c r="I297" s="17">
        <f t="shared" si="87"/>
        <v>0</v>
      </c>
      <c r="J297" s="17">
        <f t="shared" si="87"/>
        <v>0</v>
      </c>
      <c r="K297" s="17">
        <f t="shared" si="87"/>
        <v>0</v>
      </c>
      <c r="L297" s="17">
        <f t="shared" si="87"/>
        <v>0</v>
      </c>
      <c r="M297" s="17">
        <f t="shared" si="87"/>
        <v>0</v>
      </c>
      <c r="N297" s="17">
        <f t="shared" si="87"/>
        <v>0</v>
      </c>
      <c r="O297" s="17">
        <f t="shared" si="87"/>
        <v>0</v>
      </c>
    </row>
    <row r="298" spans="1:15" ht="12.75">
      <c r="A298" s="14" t="s">
        <v>546</v>
      </c>
      <c r="B298" s="9" t="s">
        <v>194</v>
      </c>
      <c r="C298" s="7">
        <v>259</v>
      </c>
      <c r="D298" s="57">
        <f t="shared" si="80"/>
        <v>0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2.75">
      <c r="A299" s="13" t="s">
        <v>547</v>
      </c>
      <c r="B299" s="7" t="s">
        <v>195</v>
      </c>
      <c r="C299" s="10">
        <v>260</v>
      </c>
      <c r="D299" s="16">
        <f t="shared" si="80"/>
        <v>0</v>
      </c>
      <c r="E299" s="17">
        <f>SUM(E300)</f>
        <v>0</v>
      </c>
      <c r="F299" s="17">
        <f aca="true" t="shared" si="88" ref="F299:O299">SUM(F300)</f>
        <v>0</v>
      </c>
      <c r="G299" s="17">
        <f t="shared" si="88"/>
        <v>0</v>
      </c>
      <c r="H299" s="17">
        <f t="shared" si="88"/>
        <v>0</v>
      </c>
      <c r="I299" s="17">
        <f t="shared" si="88"/>
        <v>0</v>
      </c>
      <c r="J299" s="17">
        <f t="shared" si="88"/>
        <v>0</v>
      </c>
      <c r="K299" s="17">
        <f t="shared" si="88"/>
        <v>0</v>
      </c>
      <c r="L299" s="17">
        <f t="shared" si="88"/>
        <v>0</v>
      </c>
      <c r="M299" s="17">
        <f t="shared" si="88"/>
        <v>0</v>
      </c>
      <c r="N299" s="17">
        <f t="shared" si="88"/>
        <v>0</v>
      </c>
      <c r="O299" s="17">
        <f t="shared" si="88"/>
        <v>0</v>
      </c>
    </row>
    <row r="300" spans="1:15" ht="12.75">
      <c r="A300" s="14" t="s">
        <v>548</v>
      </c>
      <c r="B300" s="9" t="s">
        <v>195</v>
      </c>
      <c r="C300" s="7">
        <v>261</v>
      </c>
      <c r="D300" s="57">
        <f t="shared" si="80"/>
        <v>0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2.75">
      <c r="A301" s="13" t="s">
        <v>549</v>
      </c>
      <c r="B301" s="7" t="s">
        <v>68</v>
      </c>
      <c r="C301" s="10">
        <v>262</v>
      </c>
      <c r="D301" s="16">
        <f t="shared" si="80"/>
        <v>0</v>
      </c>
      <c r="E301" s="17">
        <f>SUM(E302)</f>
        <v>0</v>
      </c>
      <c r="F301" s="17">
        <f aca="true" t="shared" si="89" ref="F301:O301">SUM(F302)</f>
        <v>0</v>
      </c>
      <c r="G301" s="17">
        <f t="shared" si="89"/>
        <v>0</v>
      </c>
      <c r="H301" s="17">
        <f t="shared" si="89"/>
        <v>0</v>
      </c>
      <c r="I301" s="17">
        <f t="shared" si="89"/>
        <v>0</v>
      </c>
      <c r="J301" s="17">
        <f t="shared" si="89"/>
        <v>0</v>
      </c>
      <c r="K301" s="17">
        <f t="shared" si="89"/>
        <v>0</v>
      </c>
      <c r="L301" s="17">
        <f t="shared" si="89"/>
        <v>0</v>
      </c>
      <c r="M301" s="17">
        <f t="shared" si="89"/>
        <v>0</v>
      </c>
      <c r="N301" s="17">
        <f t="shared" si="89"/>
        <v>0</v>
      </c>
      <c r="O301" s="17">
        <f t="shared" si="89"/>
        <v>0</v>
      </c>
    </row>
    <row r="302" spans="1:15" ht="12.75">
      <c r="A302" s="14" t="s">
        <v>550</v>
      </c>
      <c r="B302" s="9" t="s">
        <v>68</v>
      </c>
      <c r="C302" s="7">
        <v>263</v>
      </c>
      <c r="D302" s="57">
        <f t="shared" si="80"/>
        <v>0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>
      <c r="A303" s="13" t="s">
        <v>551</v>
      </c>
      <c r="B303" s="7" t="s">
        <v>196</v>
      </c>
      <c r="C303" s="10">
        <v>264</v>
      </c>
      <c r="D303" s="16">
        <f t="shared" si="80"/>
        <v>0</v>
      </c>
      <c r="E303" s="17">
        <f>SUM(E304:E309)</f>
        <v>0</v>
      </c>
      <c r="F303" s="17">
        <f aca="true" t="shared" si="90" ref="F303:O303">SUM(F304:F309)</f>
        <v>0</v>
      </c>
      <c r="G303" s="17">
        <f t="shared" si="90"/>
        <v>0</v>
      </c>
      <c r="H303" s="17">
        <f t="shared" si="90"/>
        <v>0</v>
      </c>
      <c r="I303" s="17">
        <f t="shared" si="90"/>
        <v>0</v>
      </c>
      <c r="J303" s="17">
        <f t="shared" si="90"/>
        <v>0</v>
      </c>
      <c r="K303" s="17">
        <f t="shared" si="90"/>
        <v>0</v>
      </c>
      <c r="L303" s="17">
        <f t="shared" si="90"/>
        <v>0</v>
      </c>
      <c r="M303" s="17">
        <f t="shared" si="90"/>
        <v>0</v>
      </c>
      <c r="N303" s="17">
        <f t="shared" si="90"/>
        <v>0</v>
      </c>
      <c r="O303" s="17">
        <f t="shared" si="90"/>
        <v>0</v>
      </c>
    </row>
    <row r="304" spans="1:15" ht="12.75">
      <c r="A304" s="14" t="s">
        <v>552</v>
      </c>
      <c r="B304" s="9" t="s">
        <v>197</v>
      </c>
      <c r="C304" s="7">
        <v>265</v>
      </c>
      <c r="D304" s="57">
        <f t="shared" si="80"/>
        <v>0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2.75">
      <c r="A305" s="14" t="s">
        <v>553</v>
      </c>
      <c r="B305" s="9" t="s">
        <v>198</v>
      </c>
      <c r="C305" s="10">
        <v>266</v>
      </c>
      <c r="D305" s="57">
        <f t="shared" si="80"/>
        <v>0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2.75">
      <c r="A306" s="14" t="s">
        <v>554</v>
      </c>
      <c r="B306" s="9" t="s">
        <v>199</v>
      </c>
      <c r="C306" s="7">
        <v>267</v>
      </c>
      <c r="D306" s="57">
        <f t="shared" si="80"/>
        <v>0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2.75">
      <c r="A307" s="14" t="s">
        <v>555</v>
      </c>
      <c r="B307" s="9" t="s">
        <v>200</v>
      </c>
      <c r="C307" s="10">
        <v>268</v>
      </c>
      <c r="D307" s="57">
        <f t="shared" si="80"/>
        <v>0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2.75">
      <c r="A308" s="14" t="s">
        <v>556</v>
      </c>
      <c r="B308" s="9" t="s">
        <v>201</v>
      </c>
      <c r="C308" s="7">
        <v>269</v>
      </c>
      <c r="D308" s="57">
        <f t="shared" si="80"/>
        <v>0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2.75">
      <c r="A309" s="14" t="s">
        <v>557</v>
      </c>
      <c r="B309" s="9" t="s">
        <v>202</v>
      </c>
      <c r="C309" s="10">
        <v>270</v>
      </c>
      <c r="D309" s="57">
        <f t="shared" si="80"/>
        <v>0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2.75">
      <c r="A310" s="13" t="s">
        <v>558</v>
      </c>
      <c r="B310" s="7" t="s">
        <v>203</v>
      </c>
      <c r="C310" s="7">
        <v>271</v>
      </c>
      <c r="D310" s="16">
        <f t="shared" si="80"/>
        <v>0</v>
      </c>
      <c r="E310" s="17">
        <f>SUM(E311)</f>
        <v>0</v>
      </c>
      <c r="F310" s="17">
        <f aca="true" t="shared" si="91" ref="F310:O310">SUM(F311)</f>
        <v>0</v>
      </c>
      <c r="G310" s="17">
        <f t="shared" si="91"/>
        <v>0</v>
      </c>
      <c r="H310" s="17">
        <f t="shared" si="91"/>
        <v>0</v>
      </c>
      <c r="I310" s="17">
        <f t="shared" si="91"/>
        <v>0</v>
      </c>
      <c r="J310" s="17">
        <f t="shared" si="91"/>
        <v>0</v>
      </c>
      <c r="K310" s="17">
        <f t="shared" si="91"/>
        <v>0</v>
      </c>
      <c r="L310" s="17">
        <f t="shared" si="91"/>
        <v>0</v>
      </c>
      <c r="M310" s="17">
        <f t="shared" si="91"/>
        <v>0</v>
      </c>
      <c r="N310" s="17">
        <f t="shared" si="91"/>
        <v>0</v>
      </c>
      <c r="O310" s="17">
        <f t="shared" si="91"/>
        <v>0</v>
      </c>
    </row>
    <row r="311" spans="1:15" ht="12.75">
      <c r="A311" s="14" t="s">
        <v>559</v>
      </c>
      <c r="B311" s="9" t="s">
        <v>203</v>
      </c>
      <c r="C311" s="10">
        <v>272</v>
      </c>
      <c r="D311" s="57">
        <f t="shared" si="80"/>
        <v>0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2.75">
      <c r="A312" s="13" t="s">
        <v>560</v>
      </c>
      <c r="B312" s="7" t="s">
        <v>204</v>
      </c>
      <c r="C312" s="7">
        <v>273</v>
      </c>
      <c r="D312" s="16">
        <f t="shared" si="80"/>
        <v>0</v>
      </c>
      <c r="E312" s="17">
        <f>SUM(E313)</f>
        <v>0</v>
      </c>
      <c r="F312" s="17">
        <f aca="true" t="shared" si="92" ref="F312:O312">SUM(F313)</f>
        <v>0</v>
      </c>
      <c r="G312" s="17">
        <f t="shared" si="92"/>
        <v>0</v>
      </c>
      <c r="H312" s="17">
        <f t="shared" si="92"/>
        <v>0</v>
      </c>
      <c r="I312" s="17">
        <f t="shared" si="92"/>
        <v>0</v>
      </c>
      <c r="J312" s="17">
        <f t="shared" si="92"/>
        <v>0</v>
      </c>
      <c r="K312" s="17">
        <f t="shared" si="92"/>
        <v>0</v>
      </c>
      <c r="L312" s="17">
        <f t="shared" si="92"/>
        <v>0</v>
      </c>
      <c r="M312" s="17">
        <f t="shared" si="92"/>
        <v>0</v>
      </c>
      <c r="N312" s="17">
        <f t="shared" si="92"/>
        <v>0</v>
      </c>
      <c r="O312" s="17">
        <f t="shared" si="92"/>
        <v>0</v>
      </c>
    </row>
    <row r="313" spans="1:15" ht="12.75">
      <c r="A313" s="14" t="s">
        <v>561</v>
      </c>
      <c r="B313" s="9" t="s">
        <v>204</v>
      </c>
      <c r="C313" s="10">
        <v>274</v>
      </c>
      <c r="D313" s="57">
        <f t="shared" si="80"/>
        <v>0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2.75">
      <c r="A314" s="13" t="s">
        <v>562</v>
      </c>
      <c r="B314" s="7" t="s">
        <v>205</v>
      </c>
      <c r="C314" s="7">
        <v>275</v>
      </c>
      <c r="D314" s="16">
        <f t="shared" si="80"/>
        <v>0</v>
      </c>
      <c r="E314" s="17">
        <f>SUM(E315)</f>
        <v>0</v>
      </c>
      <c r="F314" s="17">
        <f aca="true" t="shared" si="93" ref="F314:O315">SUM(F315)</f>
        <v>0</v>
      </c>
      <c r="G314" s="17">
        <f t="shared" si="93"/>
        <v>0</v>
      </c>
      <c r="H314" s="17">
        <f t="shared" si="93"/>
        <v>0</v>
      </c>
      <c r="I314" s="17">
        <f t="shared" si="93"/>
        <v>0</v>
      </c>
      <c r="J314" s="17">
        <f t="shared" si="93"/>
        <v>0</v>
      </c>
      <c r="K314" s="17">
        <f t="shared" si="93"/>
        <v>0</v>
      </c>
      <c r="L314" s="17">
        <f t="shared" si="93"/>
        <v>0</v>
      </c>
      <c r="M314" s="17">
        <f t="shared" si="93"/>
        <v>0</v>
      </c>
      <c r="N314" s="17">
        <f t="shared" si="93"/>
        <v>0</v>
      </c>
      <c r="O314" s="17">
        <f t="shared" si="93"/>
        <v>0</v>
      </c>
    </row>
    <row r="315" spans="1:15" ht="12.75">
      <c r="A315" s="13" t="s">
        <v>563</v>
      </c>
      <c r="B315" s="7" t="s">
        <v>205</v>
      </c>
      <c r="C315" s="10">
        <v>276</v>
      </c>
      <c r="D315" s="16">
        <f t="shared" si="80"/>
        <v>0</v>
      </c>
      <c r="E315" s="17">
        <f>SUM(E316)</f>
        <v>0</v>
      </c>
      <c r="F315" s="17">
        <f t="shared" si="93"/>
        <v>0</v>
      </c>
      <c r="G315" s="17">
        <f t="shared" si="93"/>
        <v>0</v>
      </c>
      <c r="H315" s="17">
        <f t="shared" si="93"/>
        <v>0</v>
      </c>
      <c r="I315" s="17">
        <f t="shared" si="93"/>
        <v>0</v>
      </c>
      <c r="J315" s="17">
        <f t="shared" si="93"/>
        <v>0</v>
      </c>
      <c r="K315" s="17">
        <f t="shared" si="93"/>
        <v>0</v>
      </c>
      <c r="L315" s="17">
        <f t="shared" si="93"/>
        <v>0</v>
      </c>
      <c r="M315" s="17">
        <f t="shared" si="93"/>
        <v>0</v>
      </c>
      <c r="N315" s="17">
        <f t="shared" si="93"/>
        <v>0</v>
      </c>
      <c r="O315" s="17">
        <f t="shared" si="93"/>
        <v>0</v>
      </c>
    </row>
    <row r="316" spans="1:15" ht="12.75">
      <c r="A316" s="14" t="s">
        <v>564</v>
      </c>
      <c r="B316" s="9" t="s">
        <v>205</v>
      </c>
      <c r="C316" s="7">
        <v>277</v>
      </c>
      <c r="D316" s="57">
        <f t="shared" si="80"/>
        <v>0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2.75">
      <c r="A317" s="13" t="s">
        <v>565</v>
      </c>
      <c r="B317" s="7" t="s">
        <v>206</v>
      </c>
      <c r="C317" s="10">
        <v>278</v>
      </c>
      <c r="D317" s="16">
        <f t="shared" si="80"/>
        <v>75000</v>
      </c>
      <c r="E317" s="17">
        <f>SUM(E318,E347,E379,E404,E416,E422,E437)</f>
        <v>0</v>
      </c>
      <c r="F317" s="17">
        <f aca="true" t="shared" si="94" ref="F317:O317">SUM(F318,F347,F379,F404,F416,F422,F437)</f>
        <v>0</v>
      </c>
      <c r="G317" s="17">
        <f t="shared" si="94"/>
        <v>0</v>
      </c>
      <c r="H317" s="17">
        <f t="shared" si="94"/>
        <v>35000</v>
      </c>
      <c r="I317" s="17">
        <f t="shared" si="94"/>
        <v>0</v>
      </c>
      <c r="J317" s="17">
        <f t="shared" si="94"/>
        <v>0</v>
      </c>
      <c r="K317" s="17">
        <f t="shared" si="94"/>
        <v>40000</v>
      </c>
      <c r="L317" s="17">
        <f t="shared" si="94"/>
        <v>0</v>
      </c>
      <c r="M317" s="17">
        <f t="shared" si="94"/>
        <v>0</v>
      </c>
      <c r="N317" s="17">
        <f t="shared" si="94"/>
        <v>0</v>
      </c>
      <c r="O317" s="17">
        <f t="shared" si="94"/>
        <v>0</v>
      </c>
    </row>
    <row r="318" spans="1:15" ht="12.75">
      <c r="A318" s="13" t="s">
        <v>566</v>
      </c>
      <c r="B318" s="7" t="s">
        <v>207</v>
      </c>
      <c r="C318" s="7">
        <v>279</v>
      </c>
      <c r="D318" s="16">
        <f t="shared" si="80"/>
        <v>0</v>
      </c>
      <c r="E318" s="17">
        <f>SUM(E319,E323,E332,E338)</f>
        <v>0</v>
      </c>
      <c r="F318" s="17">
        <f aca="true" t="shared" si="95" ref="F318:O318">SUM(F319,F323,F332,F338)</f>
        <v>0</v>
      </c>
      <c r="G318" s="17">
        <f t="shared" si="95"/>
        <v>0</v>
      </c>
      <c r="H318" s="17">
        <f t="shared" si="95"/>
        <v>0</v>
      </c>
      <c r="I318" s="17">
        <f t="shared" si="95"/>
        <v>0</v>
      </c>
      <c r="J318" s="17">
        <f t="shared" si="95"/>
        <v>0</v>
      </c>
      <c r="K318" s="17">
        <f t="shared" si="95"/>
        <v>0</v>
      </c>
      <c r="L318" s="17">
        <f t="shared" si="95"/>
        <v>0</v>
      </c>
      <c r="M318" s="17">
        <f t="shared" si="95"/>
        <v>0</v>
      </c>
      <c r="N318" s="17">
        <f t="shared" si="95"/>
        <v>0</v>
      </c>
      <c r="O318" s="17">
        <f t="shared" si="95"/>
        <v>0</v>
      </c>
    </row>
    <row r="319" spans="1:15" ht="12.75">
      <c r="A319" s="13" t="s">
        <v>567</v>
      </c>
      <c r="B319" s="7" t="s">
        <v>208</v>
      </c>
      <c r="C319" s="10">
        <v>280</v>
      </c>
      <c r="D319" s="16">
        <f t="shared" si="80"/>
        <v>0</v>
      </c>
      <c r="E319" s="17">
        <f>SUM(E320:E322)</f>
        <v>0</v>
      </c>
      <c r="F319" s="17">
        <f aca="true" t="shared" si="96" ref="F319:O319">SUM(F320:F322)</f>
        <v>0</v>
      </c>
      <c r="G319" s="17">
        <f t="shared" si="96"/>
        <v>0</v>
      </c>
      <c r="H319" s="17">
        <f t="shared" si="96"/>
        <v>0</v>
      </c>
      <c r="I319" s="17">
        <f t="shared" si="96"/>
        <v>0</v>
      </c>
      <c r="J319" s="17">
        <f t="shared" si="96"/>
        <v>0</v>
      </c>
      <c r="K319" s="17">
        <f t="shared" si="96"/>
        <v>0</v>
      </c>
      <c r="L319" s="17">
        <f t="shared" si="96"/>
        <v>0</v>
      </c>
      <c r="M319" s="17">
        <f t="shared" si="96"/>
        <v>0</v>
      </c>
      <c r="N319" s="17">
        <f t="shared" si="96"/>
        <v>0</v>
      </c>
      <c r="O319" s="17">
        <f t="shared" si="96"/>
        <v>0</v>
      </c>
    </row>
    <row r="320" spans="1:15" ht="12.75">
      <c r="A320" s="14" t="s">
        <v>568</v>
      </c>
      <c r="B320" s="9" t="s">
        <v>209</v>
      </c>
      <c r="C320" s="7">
        <v>281</v>
      </c>
      <c r="D320" s="57">
        <f t="shared" si="80"/>
        <v>0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2.75">
      <c r="A321" s="14" t="s">
        <v>569</v>
      </c>
      <c r="B321" s="9" t="s">
        <v>210</v>
      </c>
      <c r="C321" s="10">
        <v>282</v>
      </c>
      <c r="D321" s="57">
        <f t="shared" si="80"/>
        <v>0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2.75">
      <c r="A322" s="14" t="s">
        <v>570</v>
      </c>
      <c r="B322" s="9" t="s">
        <v>211</v>
      </c>
      <c r="C322" s="7">
        <v>283</v>
      </c>
      <c r="D322" s="57">
        <f t="shared" si="80"/>
        <v>0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2.75">
      <c r="A323" s="13" t="s">
        <v>571</v>
      </c>
      <c r="B323" s="7" t="s">
        <v>212</v>
      </c>
      <c r="C323" s="10">
        <v>284</v>
      </c>
      <c r="D323" s="16">
        <f t="shared" si="80"/>
        <v>0</v>
      </c>
      <c r="E323" s="17">
        <f>SUM(E324:E331)</f>
        <v>0</v>
      </c>
      <c r="F323" s="17">
        <f aca="true" t="shared" si="97" ref="F323:O323">SUM(F324:F331)</f>
        <v>0</v>
      </c>
      <c r="G323" s="17">
        <f t="shared" si="97"/>
        <v>0</v>
      </c>
      <c r="H323" s="17">
        <f t="shared" si="97"/>
        <v>0</v>
      </c>
      <c r="I323" s="17">
        <f t="shared" si="97"/>
        <v>0</v>
      </c>
      <c r="J323" s="17">
        <f t="shared" si="97"/>
        <v>0</v>
      </c>
      <c r="K323" s="17">
        <f t="shared" si="97"/>
        <v>0</v>
      </c>
      <c r="L323" s="17">
        <f t="shared" si="97"/>
        <v>0</v>
      </c>
      <c r="M323" s="17">
        <f t="shared" si="97"/>
        <v>0</v>
      </c>
      <c r="N323" s="17">
        <f t="shared" si="97"/>
        <v>0</v>
      </c>
      <c r="O323" s="17">
        <f t="shared" si="97"/>
        <v>0</v>
      </c>
    </row>
    <row r="324" spans="1:15" ht="12.75">
      <c r="A324" s="14" t="s">
        <v>572</v>
      </c>
      <c r="B324" s="9" t="s">
        <v>213</v>
      </c>
      <c r="C324" s="7">
        <v>285</v>
      </c>
      <c r="D324" s="57">
        <f t="shared" si="80"/>
        <v>0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25.5">
      <c r="A325" s="14" t="s">
        <v>573</v>
      </c>
      <c r="B325" s="9" t="s">
        <v>214</v>
      </c>
      <c r="C325" s="10">
        <v>286</v>
      </c>
      <c r="D325" s="57">
        <f t="shared" si="80"/>
        <v>0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25.5">
      <c r="A326" s="14" t="s">
        <v>574</v>
      </c>
      <c r="B326" s="9" t="s">
        <v>215</v>
      </c>
      <c r="C326" s="7">
        <v>287</v>
      </c>
      <c r="D326" s="57">
        <f t="shared" si="80"/>
        <v>0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25.5">
      <c r="A327" s="14" t="s">
        <v>575</v>
      </c>
      <c r="B327" s="9" t="s">
        <v>216</v>
      </c>
      <c r="C327" s="10">
        <v>288</v>
      </c>
      <c r="D327" s="57">
        <f t="shared" si="80"/>
        <v>0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2.75">
      <c r="A328" s="14" t="s">
        <v>576</v>
      </c>
      <c r="B328" s="9" t="s">
        <v>217</v>
      </c>
      <c r="C328" s="7">
        <v>289</v>
      </c>
      <c r="D328" s="57">
        <f t="shared" si="80"/>
        <v>0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2.75">
      <c r="A329" s="14" t="s">
        <v>577</v>
      </c>
      <c r="B329" s="9" t="s">
        <v>218</v>
      </c>
      <c r="C329" s="10">
        <v>290</v>
      </c>
      <c r="D329" s="57">
        <f t="shared" si="80"/>
        <v>0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2.75">
      <c r="A330" s="14" t="s">
        <v>578</v>
      </c>
      <c r="B330" s="9" t="s">
        <v>219</v>
      </c>
      <c r="C330" s="7">
        <v>291</v>
      </c>
      <c r="D330" s="57">
        <f t="shared" si="80"/>
        <v>0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2.75">
      <c r="A331" s="14" t="s">
        <v>579</v>
      </c>
      <c r="B331" s="9" t="s">
        <v>220</v>
      </c>
      <c r="C331" s="10">
        <v>292</v>
      </c>
      <c r="D331" s="57">
        <f t="shared" si="80"/>
        <v>0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2.75">
      <c r="A332" s="13" t="s">
        <v>580</v>
      </c>
      <c r="B332" s="7" t="s">
        <v>221</v>
      </c>
      <c r="C332" s="7">
        <v>293</v>
      </c>
      <c r="D332" s="16">
        <f t="shared" si="80"/>
        <v>0</v>
      </c>
      <c r="E332" s="17">
        <f>SUM(E333:E337)</f>
        <v>0</v>
      </c>
      <c r="F332" s="17">
        <f aca="true" t="shared" si="98" ref="F332:O332">SUM(F333:F337)</f>
        <v>0</v>
      </c>
      <c r="G332" s="17">
        <f t="shared" si="98"/>
        <v>0</v>
      </c>
      <c r="H332" s="17">
        <f t="shared" si="98"/>
        <v>0</v>
      </c>
      <c r="I332" s="17">
        <f t="shared" si="98"/>
        <v>0</v>
      </c>
      <c r="J332" s="17">
        <f t="shared" si="98"/>
        <v>0</v>
      </c>
      <c r="K332" s="17">
        <f t="shared" si="98"/>
        <v>0</v>
      </c>
      <c r="L332" s="17">
        <f t="shared" si="98"/>
        <v>0</v>
      </c>
      <c r="M332" s="17">
        <f t="shared" si="98"/>
        <v>0</v>
      </c>
      <c r="N332" s="17">
        <f t="shared" si="98"/>
        <v>0</v>
      </c>
      <c r="O332" s="17">
        <f t="shared" si="98"/>
        <v>0</v>
      </c>
    </row>
    <row r="333" spans="1:15" ht="12.75">
      <c r="A333" s="14" t="s">
        <v>581</v>
      </c>
      <c r="B333" s="9" t="s">
        <v>222</v>
      </c>
      <c r="C333" s="10">
        <v>294</v>
      </c>
      <c r="D333" s="57">
        <f t="shared" si="80"/>
        <v>0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2.75">
      <c r="A334" s="14" t="s">
        <v>582</v>
      </c>
      <c r="B334" s="9" t="s">
        <v>223</v>
      </c>
      <c r="C334" s="7">
        <v>295</v>
      </c>
      <c r="D334" s="57">
        <f t="shared" si="80"/>
        <v>0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2.75">
      <c r="A335" s="14" t="s">
        <v>583</v>
      </c>
      <c r="B335" s="9" t="s">
        <v>224</v>
      </c>
      <c r="C335" s="10">
        <v>296</v>
      </c>
      <c r="D335" s="57">
        <f t="shared" si="80"/>
        <v>0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2.75">
      <c r="A336" s="14" t="s">
        <v>584</v>
      </c>
      <c r="B336" s="9" t="s">
        <v>225</v>
      </c>
      <c r="C336" s="7">
        <v>297</v>
      </c>
      <c r="D336" s="57">
        <f t="shared" si="80"/>
        <v>0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12.75">
      <c r="A337" s="14" t="s">
        <v>585</v>
      </c>
      <c r="B337" s="9" t="s">
        <v>226</v>
      </c>
      <c r="C337" s="10">
        <v>298</v>
      </c>
      <c r="D337" s="57">
        <f t="shared" si="80"/>
        <v>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12.75">
      <c r="A338" s="13" t="s">
        <v>586</v>
      </c>
      <c r="B338" s="7" t="s">
        <v>227</v>
      </c>
      <c r="C338" s="7">
        <v>299</v>
      </c>
      <c r="D338" s="16">
        <f t="shared" si="80"/>
        <v>0</v>
      </c>
      <c r="E338" s="17">
        <f>SUM(E339:E346)</f>
        <v>0</v>
      </c>
      <c r="F338" s="17">
        <f aca="true" t="shared" si="99" ref="F338:O338">SUM(F339:F346)</f>
        <v>0</v>
      </c>
      <c r="G338" s="17">
        <f t="shared" si="99"/>
        <v>0</v>
      </c>
      <c r="H338" s="17">
        <f t="shared" si="99"/>
        <v>0</v>
      </c>
      <c r="I338" s="17">
        <f t="shared" si="99"/>
        <v>0</v>
      </c>
      <c r="J338" s="17">
        <f t="shared" si="99"/>
        <v>0</v>
      </c>
      <c r="K338" s="17">
        <f t="shared" si="99"/>
        <v>0</v>
      </c>
      <c r="L338" s="17">
        <f t="shared" si="99"/>
        <v>0</v>
      </c>
      <c r="M338" s="17">
        <f t="shared" si="99"/>
        <v>0</v>
      </c>
      <c r="N338" s="17">
        <f t="shared" si="99"/>
        <v>0</v>
      </c>
      <c r="O338" s="17">
        <f t="shared" si="99"/>
        <v>0</v>
      </c>
    </row>
    <row r="339" spans="1:15" ht="12.75">
      <c r="A339" s="14" t="s">
        <v>587</v>
      </c>
      <c r="B339" s="9" t="s">
        <v>228</v>
      </c>
      <c r="C339" s="10">
        <v>300</v>
      </c>
      <c r="D339" s="57">
        <f t="shared" si="80"/>
        <v>0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12.75">
      <c r="A340" s="14" t="s">
        <v>588</v>
      </c>
      <c r="B340" s="9" t="s">
        <v>229</v>
      </c>
      <c r="C340" s="7">
        <v>301</v>
      </c>
      <c r="D340" s="57">
        <f t="shared" si="80"/>
        <v>0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12.75">
      <c r="A341" s="14" t="s">
        <v>589</v>
      </c>
      <c r="B341" s="9" t="s">
        <v>230</v>
      </c>
      <c r="C341" s="10">
        <v>302</v>
      </c>
      <c r="D341" s="57">
        <f t="shared" si="80"/>
        <v>0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12.75">
      <c r="A342" s="14" t="s">
        <v>590</v>
      </c>
      <c r="B342" s="9" t="s">
        <v>231</v>
      </c>
      <c r="C342" s="7">
        <v>303</v>
      </c>
      <c r="D342" s="57">
        <f t="shared" si="80"/>
        <v>0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12.75">
      <c r="A343" s="14" t="s">
        <v>591</v>
      </c>
      <c r="B343" s="9" t="s">
        <v>232</v>
      </c>
      <c r="C343" s="10">
        <v>304</v>
      </c>
      <c r="D343" s="57">
        <f t="shared" si="80"/>
        <v>0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12.75">
      <c r="A344" s="14" t="s">
        <v>592</v>
      </c>
      <c r="B344" s="9" t="s">
        <v>233</v>
      </c>
      <c r="C344" s="7">
        <v>305</v>
      </c>
      <c r="D344" s="57">
        <f aca="true" t="shared" si="100" ref="D344:D407">SUM(E344:M344)</f>
        <v>0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12.75">
      <c r="A345" s="14" t="s">
        <v>593</v>
      </c>
      <c r="B345" s="9" t="s">
        <v>234</v>
      </c>
      <c r="C345" s="10">
        <v>306</v>
      </c>
      <c r="D345" s="57">
        <f t="shared" si="100"/>
        <v>0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12.75">
      <c r="A346" s="14" t="s">
        <v>594</v>
      </c>
      <c r="B346" s="9" t="s">
        <v>235</v>
      </c>
      <c r="C346" s="7">
        <v>307</v>
      </c>
      <c r="D346" s="57">
        <f t="shared" si="100"/>
        <v>0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12.75">
      <c r="A347" s="13" t="s">
        <v>595</v>
      </c>
      <c r="B347" s="7" t="s">
        <v>236</v>
      </c>
      <c r="C347" s="10">
        <v>308</v>
      </c>
      <c r="D347" s="16">
        <f t="shared" si="100"/>
        <v>70000</v>
      </c>
      <c r="E347" s="17">
        <f>SUM(E348,E352,E357,E364,E367,E372)</f>
        <v>0</v>
      </c>
      <c r="F347" s="17">
        <f aca="true" t="shared" si="101" ref="F347:O347">SUM(F348,F352,F357,F364,F367,F372)</f>
        <v>0</v>
      </c>
      <c r="G347" s="17">
        <f t="shared" si="101"/>
        <v>0</v>
      </c>
      <c r="H347" s="17">
        <f t="shared" si="101"/>
        <v>30000</v>
      </c>
      <c r="I347" s="17">
        <f t="shared" si="101"/>
        <v>0</v>
      </c>
      <c r="J347" s="17">
        <f t="shared" si="101"/>
        <v>0</v>
      </c>
      <c r="K347" s="17">
        <f t="shared" si="101"/>
        <v>40000</v>
      </c>
      <c r="L347" s="17">
        <f t="shared" si="101"/>
        <v>0</v>
      </c>
      <c r="M347" s="17">
        <f t="shared" si="101"/>
        <v>0</v>
      </c>
      <c r="N347" s="17">
        <f t="shared" si="101"/>
        <v>0</v>
      </c>
      <c r="O347" s="17">
        <f t="shared" si="101"/>
        <v>0</v>
      </c>
    </row>
    <row r="348" spans="1:15" ht="12.75">
      <c r="A348" s="13" t="s">
        <v>596</v>
      </c>
      <c r="B348" s="7" t="s">
        <v>237</v>
      </c>
      <c r="C348" s="7">
        <v>309</v>
      </c>
      <c r="D348" s="16">
        <f t="shared" si="100"/>
        <v>60000</v>
      </c>
      <c r="E348" s="17">
        <f>SUM(E349:E351)</f>
        <v>0</v>
      </c>
      <c r="F348" s="17">
        <f aca="true" t="shared" si="102" ref="F348:O348">SUM(F349:F351)</f>
        <v>0</v>
      </c>
      <c r="G348" s="17">
        <f t="shared" si="102"/>
        <v>0</v>
      </c>
      <c r="H348" s="17">
        <f t="shared" si="102"/>
        <v>30000</v>
      </c>
      <c r="I348" s="17">
        <f t="shared" si="102"/>
        <v>0</v>
      </c>
      <c r="J348" s="17">
        <f t="shared" si="102"/>
        <v>0</v>
      </c>
      <c r="K348" s="17">
        <f t="shared" si="102"/>
        <v>30000</v>
      </c>
      <c r="L348" s="17">
        <f t="shared" si="102"/>
        <v>0</v>
      </c>
      <c r="M348" s="17">
        <f t="shared" si="102"/>
        <v>0</v>
      </c>
      <c r="N348" s="17">
        <f t="shared" si="102"/>
        <v>0</v>
      </c>
      <c r="O348" s="17">
        <f t="shared" si="102"/>
        <v>0</v>
      </c>
    </row>
    <row r="349" spans="1:15" ht="12.75">
      <c r="A349" s="14" t="s">
        <v>597</v>
      </c>
      <c r="B349" s="9" t="s">
        <v>238</v>
      </c>
      <c r="C349" s="10">
        <v>310</v>
      </c>
      <c r="D349" s="57">
        <f t="shared" si="100"/>
        <v>60000</v>
      </c>
      <c r="E349" s="15"/>
      <c r="F349" s="15"/>
      <c r="G349" s="15"/>
      <c r="H349" s="15">
        <v>30000</v>
      </c>
      <c r="I349" s="15"/>
      <c r="J349" s="15"/>
      <c r="K349" s="15">
        <v>30000</v>
      </c>
      <c r="L349" s="15"/>
      <c r="M349" s="15"/>
      <c r="N349" s="15"/>
      <c r="O349" s="15"/>
    </row>
    <row r="350" spans="1:15" ht="12.75">
      <c r="A350" s="14" t="s">
        <v>598</v>
      </c>
      <c r="B350" s="9" t="s">
        <v>239</v>
      </c>
      <c r="C350" s="7">
        <v>311</v>
      </c>
      <c r="D350" s="57">
        <f t="shared" si="100"/>
        <v>0</v>
      </c>
      <c r="E350" s="15"/>
      <c r="F350" s="15"/>
      <c r="G350" s="15"/>
      <c r="H350" s="15"/>
      <c r="I350" s="15"/>
      <c r="J350" s="15"/>
      <c r="K350" s="15">
        <v>0</v>
      </c>
      <c r="L350" s="15"/>
      <c r="M350" s="15"/>
      <c r="N350" s="15"/>
      <c r="O350" s="15"/>
    </row>
    <row r="351" spans="1:15" ht="12.75">
      <c r="A351" s="14" t="s">
        <v>599</v>
      </c>
      <c r="B351" s="9" t="s">
        <v>240</v>
      </c>
      <c r="C351" s="10">
        <v>312</v>
      </c>
      <c r="D351" s="57">
        <f t="shared" si="100"/>
        <v>0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12.75">
      <c r="A352" s="13" t="s">
        <v>600</v>
      </c>
      <c r="B352" s="7" t="s">
        <v>241</v>
      </c>
      <c r="C352" s="7">
        <v>313</v>
      </c>
      <c r="D352" s="16">
        <f t="shared" si="100"/>
        <v>0</v>
      </c>
      <c r="E352" s="17">
        <f>SUM(E353:E356)</f>
        <v>0</v>
      </c>
      <c r="F352" s="17">
        <f aca="true" t="shared" si="103" ref="F352:O352">SUM(F353:F356)</f>
        <v>0</v>
      </c>
      <c r="G352" s="17">
        <f t="shared" si="103"/>
        <v>0</v>
      </c>
      <c r="H352" s="17">
        <f t="shared" si="103"/>
        <v>0</v>
      </c>
      <c r="I352" s="17">
        <f t="shared" si="103"/>
        <v>0</v>
      </c>
      <c r="J352" s="17">
        <f t="shared" si="103"/>
        <v>0</v>
      </c>
      <c r="K352" s="17">
        <f t="shared" si="103"/>
        <v>0</v>
      </c>
      <c r="L352" s="17">
        <f t="shared" si="103"/>
        <v>0</v>
      </c>
      <c r="M352" s="17">
        <f t="shared" si="103"/>
        <v>0</v>
      </c>
      <c r="N352" s="17">
        <f t="shared" si="103"/>
        <v>0</v>
      </c>
      <c r="O352" s="17">
        <f t="shared" si="103"/>
        <v>0</v>
      </c>
    </row>
    <row r="353" spans="1:15" ht="12.75">
      <c r="A353" s="14" t="s">
        <v>601</v>
      </c>
      <c r="B353" s="9" t="s">
        <v>242</v>
      </c>
      <c r="C353" s="10">
        <v>314</v>
      </c>
      <c r="D353" s="57">
        <f t="shared" si="100"/>
        <v>0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12.75">
      <c r="A354" s="14" t="s">
        <v>602</v>
      </c>
      <c r="B354" s="9" t="s">
        <v>243</v>
      </c>
      <c r="C354" s="7">
        <v>315</v>
      </c>
      <c r="D354" s="57">
        <f t="shared" si="100"/>
        <v>0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12.75">
      <c r="A355" s="14" t="s">
        <v>603</v>
      </c>
      <c r="B355" s="9" t="s">
        <v>244</v>
      </c>
      <c r="C355" s="10">
        <v>316</v>
      </c>
      <c r="D355" s="57">
        <f t="shared" si="100"/>
        <v>0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12.75">
      <c r="A356" s="14" t="s">
        <v>604</v>
      </c>
      <c r="B356" s="9" t="s">
        <v>245</v>
      </c>
      <c r="C356" s="7">
        <v>317</v>
      </c>
      <c r="D356" s="57">
        <f t="shared" si="100"/>
        <v>0</v>
      </c>
      <c r="E356" s="15"/>
      <c r="F356" s="15"/>
      <c r="G356" s="15"/>
      <c r="H356" s="15">
        <v>0</v>
      </c>
      <c r="I356" s="15"/>
      <c r="J356" s="15"/>
      <c r="K356" s="15"/>
      <c r="L356" s="15"/>
      <c r="M356" s="15"/>
      <c r="N356" s="15"/>
      <c r="O356" s="15"/>
    </row>
    <row r="357" spans="1:15" ht="12.75">
      <c r="A357" s="13" t="s">
        <v>605</v>
      </c>
      <c r="B357" s="7" t="s">
        <v>246</v>
      </c>
      <c r="C357" s="10">
        <v>318</v>
      </c>
      <c r="D357" s="16">
        <f t="shared" si="100"/>
        <v>0</v>
      </c>
      <c r="E357" s="17">
        <f>SUM(E358:E363)</f>
        <v>0</v>
      </c>
      <c r="F357" s="17">
        <f aca="true" t="shared" si="104" ref="F357:O357">SUM(F358:F363)</f>
        <v>0</v>
      </c>
      <c r="G357" s="17">
        <f t="shared" si="104"/>
        <v>0</v>
      </c>
      <c r="H357" s="17">
        <f t="shared" si="104"/>
        <v>0</v>
      </c>
      <c r="I357" s="17">
        <f t="shared" si="104"/>
        <v>0</v>
      </c>
      <c r="J357" s="17">
        <f t="shared" si="104"/>
        <v>0</v>
      </c>
      <c r="K357" s="17">
        <f t="shared" si="104"/>
        <v>0</v>
      </c>
      <c r="L357" s="17">
        <f t="shared" si="104"/>
        <v>0</v>
      </c>
      <c r="M357" s="17">
        <f t="shared" si="104"/>
        <v>0</v>
      </c>
      <c r="N357" s="17">
        <f t="shared" si="104"/>
        <v>0</v>
      </c>
      <c r="O357" s="17">
        <f t="shared" si="104"/>
        <v>0</v>
      </c>
    </row>
    <row r="358" spans="1:15" ht="12.75">
      <c r="A358" s="14" t="s">
        <v>606</v>
      </c>
      <c r="B358" s="9" t="s">
        <v>247</v>
      </c>
      <c r="C358" s="7">
        <v>319</v>
      </c>
      <c r="D358" s="57">
        <f t="shared" si="100"/>
        <v>0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12.75">
      <c r="A359" s="14" t="s">
        <v>607</v>
      </c>
      <c r="B359" s="9" t="s">
        <v>248</v>
      </c>
      <c r="C359" s="10">
        <v>320</v>
      </c>
      <c r="D359" s="57">
        <f t="shared" si="100"/>
        <v>0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12.75">
      <c r="A360" s="14" t="s">
        <v>608</v>
      </c>
      <c r="B360" s="9" t="s">
        <v>249</v>
      </c>
      <c r="C360" s="7">
        <v>321</v>
      </c>
      <c r="D360" s="57">
        <f t="shared" si="100"/>
        <v>0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12.75">
      <c r="A361" s="14" t="s">
        <v>609</v>
      </c>
      <c r="B361" s="9" t="s">
        <v>250</v>
      </c>
      <c r="C361" s="10">
        <v>322</v>
      </c>
      <c r="D361" s="57">
        <f t="shared" si="100"/>
        <v>0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12.75">
      <c r="A362" s="14" t="s">
        <v>610</v>
      </c>
      <c r="B362" s="9" t="s">
        <v>251</v>
      </c>
      <c r="C362" s="7">
        <v>323</v>
      </c>
      <c r="D362" s="57">
        <f t="shared" si="100"/>
        <v>0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12.75">
      <c r="A363" s="14" t="s">
        <v>611</v>
      </c>
      <c r="B363" s="9" t="s">
        <v>252</v>
      </c>
      <c r="C363" s="10">
        <v>324</v>
      </c>
      <c r="D363" s="57">
        <f t="shared" si="100"/>
        <v>0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12.75">
      <c r="A364" s="13" t="s">
        <v>612</v>
      </c>
      <c r="B364" s="7" t="s">
        <v>253</v>
      </c>
      <c r="C364" s="7">
        <v>325</v>
      </c>
      <c r="D364" s="16">
        <f t="shared" si="100"/>
        <v>0</v>
      </c>
      <c r="E364" s="17">
        <f>SUM(E365:E366)</f>
        <v>0</v>
      </c>
      <c r="F364" s="17">
        <f aca="true" t="shared" si="105" ref="F364:O364">SUM(F365:F366)</f>
        <v>0</v>
      </c>
      <c r="G364" s="17">
        <f t="shared" si="105"/>
        <v>0</v>
      </c>
      <c r="H364" s="17">
        <f t="shared" si="105"/>
        <v>0</v>
      </c>
      <c r="I364" s="17">
        <f t="shared" si="105"/>
        <v>0</v>
      </c>
      <c r="J364" s="17">
        <f t="shared" si="105"/>
        <v>0</v>
      </c>
      <c r="K364" s="17">
        <f t="shared" si="105"/>
        <v>0</v>
      </c>
      <c r="L364" s="17">
        <f t="shared" si="105"/>
        <v>0</v>
      </c>
      <c r="M364" s="17">
        <f t="shared" si="105"/>
        <v>0</v>
      </c>
      <c r="N364" s="17">
        <f t="shared" si="105"/>
        <v>0</v>
      </c>
      <c r="O364" s="17">
        <f t="shared" si="105"/>
        <v>0</v>
      </c>
    </row>
    <row r="365" spans="1:15" ht="12.75">
      <c r="A365" s="14" t="s">
        <v>613</v>
      </c>
      <c r="B365" s="9" t="s">
        <v>254</v>
      </c>
      <c r="C365" s="10">
        <v>326</v>
      </c>
      <c r="D365" s="57">
        <f t="shared" si="100"/>
        <v>0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12.75">
      <c r="A366" s="14" t="s">
        <v>614</v>
      </c>
      <c r="B366" s="9" t="s">
        <v>255</v>
      </c>
      <c r="C366" s="7">
        <v>327</v>
      </c>
      <c r="D366" s="57">
        <f t="shared" si="100"/>
        <v>0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12.75">
      <c r="A367" s="13" t="s">
        <v>615</v>
      </c>
      <c r="B367" s="7" t="s">
        <v>256</v>
      </c>
      <c r="C367" s="10">
        <v>328</v>
      </c>
      <c r="D367" s="16">
        <f t="shared" si="100"/>
        <v>0</v>
      </c>
      <c r="E367" s="17">
        <f>SUM(E368:E371)</f>
        <v>0</v>
      </c>
      <c r="F367" s="17">
        <f aca="true" t="shared" si="106" ref="F367:O367">SUM(F368:F371)</f>
        <v>0</v>
      </c>
      <c r="G367" s="17">
        <f t="shared" si="106"/>
        <v>0</v>
      </c>
      <c r="H367" s="17">
        <f t="shared" si="106"/>
        <v>0</v>
      </c>
      <c r="I367" s="17">
        <f t="shared" si="106"/>
        <v>0</v>
      </c>
      <c r="J367" s="17">
        <f t="shared" si="106"/>
        <v>0</v>
      </c>
      <c r="K367" s="17">
        <f t="shared" si="106"/>
        <v>0</v>
      </c>
      <c r="L367" s="17">
        <f t="shared" si="106"/>
        <v>0</v>
      </c>
      <c r="M367" s="17">
        <f t="shared" si="106"/>
        <v>0</v>
      </c>
      <c r="N367" s="17">
        <f t="shared" si="106"/>
        <v>0</v>
      </c>
      <c r="O367" s="17">
        <f t="shared" si="106"/>
        <v>0</v>
      </c>
    </row>
    <row r="368" spans="1:15" ht="12.75">
      <c r="A368" s="14" t="s">
        <v>616</v>
      </c>
      <c r="B368" s="9" t="s">
        <v>257</v>
      </c>
      <c r="C368" s="7">
        <v>329</v>
      </c>
      <c r="D368" s="57">
        <f t="shared" si="100"/>
        <v>0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12.75">
      <c r="A369" s="14" t="s">
        <v>617</v>
      </c>
      <c r="B369" s="9" t="s">
        <v>258</v>
      </c>
      <c r="C369" s="10">
        <v>330</v>
      </c>
      <c r="D369" s="57">
        <f t="shared" si="100"/>
        <v>0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12.75">
      <c r="A370" s="14" t="s">
        <v>618</v>
      </c>
      <c r="B370" s="9" t="s">
        <v>259</v>
      </c>
      <c r="C370" s="7">
        <v>331</v>
      </c>
      <c r="D370" s="57">
        <f t="shared" si="100"/>
        <v>0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12.75">
      <c r="A371" s="14" t="s">
        <v>619</v>
      </c>
      <c r="B371" s="9" t="s">
        <v>260</v>
      </c>
      <c r="C371" s="10">
        <v>332</v>
      </c>
      <c r="D371" s="57">
        <f t="shared" si="100"/>
        <v>0</v>
      </c>
      <c r="E371" s="15"/>
      <c r="F371" s="15"/>
      <c r="G371" s="15"/>
      <c r="H371" s="15"/>
      <c r="I371" s="15"/>
      <c r="J371" s="15">
        <v>0</v>
      </c>
      <c r="K371" s="15"/>
      <c r="L371" s="15"/>
      <c r="M371" s="15"/>
      <c r="N371" s="15"/>
      <c r="O371" s="15"/>
    </row>
    <row r="372" spans="1:15" ht="12.75">
      <c r="A372" s="13" t="s">
        <v>620</v>
      </c>
      <c r="B372" s="7" t="s">
        <v>261</v>
      </c>
      <c r="C372" s="7">
        <v>333</v>
      </c>
      <c r="D372" s="16">
        <f t="shared" si="100"/>
        <v>10000</v>
      </c>
      <c r="E372" s="17">
        <f>SUM(E373:E374)</f>
        <v>0</v>
      </c>
      <c r="F372" s="17">
        <f aca="true" t="shared" si="107" ref="F372:O372">SUM(F373:F374)</f>
        <v>0</v>
      </c>
      <c r="G372" s="17">
        <f t="shared" si="107"/>
        <v>0</v>
      </c>
      <c r="H372" s="17">
        <f t="shared" si="107"/>
        <v>0</v>
      </c>
      <c r="I372" s="17">
        <f t="shared" si="107"/>
        <v>0</v>
      </c>
      <c r="J372" s="17">
        <f t="shared" si="107"/>
        <v>0</v>
      </c>
      <c r="K372" s="17">
        <f t="shared" si="107"/>
        <v>10000</v>
      </c>
      <c r="L372" s="17">
        <f t="shared" si="107"/>
        <v>0</v>
      </c>
      <c r="M372" s="17">
        <f t="shared" si="107"/>
        <v>0</v>
      </c>
      <c r="N372" s="17">
        <f t="shared" si="107"/>
        <v>0</v>
      </c>
      <c r="O372" s="17">
        <f t="shared" si="107"/>
        <v>0</v>
      </c>
    </row>
    <row r="373" spans="1:15" ht="12.75">
      <c r="A373" s="14" t="s">
        <v>621</v>
      </c>
      <c r="B373" s="9" t="s">
        <v>262</v>
      </c>
      <c r="C373" s="10">
        <v>334</v>
      </c>
      <c r="D373" s="57">
        <f t="shared" si="100"/>
        <v>5000</v>
      </c>
      <c r="E373" s="15"/>
      <c r="F373" s="15"/>
      <c r="G373" s="15"/>
      <c r="H373" s="15">
        <v>0</v>
      </c>
      <c r="I373" s="15"/>
      <c r="J373" s="15"/>
      <c r="K373" s="15">
        <v>5000</v>
      </c>
      <c r="L373" s="15"/>
      <c r="M373" s="15"/>
      <c r="N373" s="15"/>
      <c r="O373" s="15"/>
    </row>
    <row r="374" spans="1:15" ht="12.75">
      <c r="A374" s="14" t="s">
        <v>622</v>
      </c>
      <c r="B374" s="9" t="s">
        <v>263</v>
      </c>
      <c r="C374" s="7">
        <v>335</v>
      </c>
      <c r="D374" s="57">
        <f t="shared" si="100"/>
        <v>5000</v>
      </c>
      <c r="E374" s="15"/>
      <c r="F374" s="15"/>
      <c r="G374" s="15"/>
      <c r="H374" s="15"/>
      <c r="I374" s="15"/>
      <c r="J374" s="15"/>
      <c r="K374" s="15">
        <v>5000</v>
      </c>
      <c r="L374" s="15"/>
      <c r="M374" s="15"/>
      <c r="N374" s="15"/>
      <c r="O374" s="15"/>
    </row>
    <row r="375" spans="1:15" ht="12.75">
      <c r="A375" s="13" t="s">
        <v>623</v>
      </c>
      <c r="B375" s="7" t="s">
        <v>264</v>
      </c>
      <c r="C375" s="10">
        <v>336</v>
      </c>
      <c r="D375" s="16">
        <f t="shared" si="100"/>
        <v>0</v>
      </c>
      <c r="E375" s="17">
        <f>SUM(E376:E378)</f>
        <v>0</v>
      </c>
      <c r="F375" s="17">
        <f aca="true" t="shared" si="108" ref="F375:O375">SUM(F376:F378)</f>
        <v>0</v>
      </c>
      <c r="G375" s="17">
        <f t="shared" si="108"/>
        <v>0</v>
      </c>
      <c r="H375" s="17">
        <f t="shared" si="108"/>
        <v>0</v>
      </c>
      <c r="I375" s="17">
        <f t="shared" si="108"/>
        <v>0</v>
      </c>
      <c r="J375" s="17">
        <f t="shared" si="108"/>
        <v>0</v>
      </c>
      <c r="K375" s="17">
        <f t="shared" si="108"/>
        <v>0</v>
      </c>
      <c r="L375" s="17">
        <f t="shared" si="108"/>
        <v>0</v>
      </c>
      <c r="M375" s="17">
        <f t="shared" si="108"/>
        <v>0</v>
      </c>
      <c r="N375" s="17">
        <f t="shared" si="108"/>
        <v>0</v>
      </c>
      <c r="O375" s="17">
        <f t="shared" si="108"/>
        <v>0</v>
      </c>
    </row>
    <row r="376" spans="1:15" ht="12.75">
      <c r="A376" s="14" t="s">
        <v>624</v>
      </c>
      <c r="B376" s="9" t="s">
        <v>265</v>
      </c>
      <c r="C376" s="7">
        <v>337</v>
      </c>
      <c r="D376" s="57">
        <f t="shared" si="100"/>
        <v>0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12.75">
      <c r="A377" s="14" t="s">
        <v>625</v>
      </c>
      <c r="B377" s="9" t="s">
        <v>266</v>
      </c>
      <c r="C377" s="10">
        <v>338</v>
      </c>
      <c r="D377" s="57">
        <f t="shared" si="100"/>
        <v>0</v>
      </c>
      <c r="E377" s="15"/>
      <c r="F377" s="15"/>
      <c r="G377" s="15"/>
      <c r="H377" s="15">
        <v>0</v>
      </c>
      <c r="I377" s="15"/>
      <c r="J377" s="15"/>
      <c r="K377" s="15">
        <v>0</v>
      </c>
      <c r="L377" s="15"/>
      <c r="M377" s="15"/>
      <c r="N377" s="15"/>
      <c r="O377" s="15"/>
    </row>
    <row r="378" spans="1:15" ht="12.75">
      <c r="A378" s="14" t="s">
        <v>626</v>
      </c>
      <c r="B378" s="9" t="s">
        <v>267</v>
      </c>
      <c r="C378" s="7">
        <v>339</v>
      </c>
      <c r="D378" s="57">
        <f t="shared" si="100"/>
        <v>0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12.75">
      <c r="A379" s="13" t="s">
        <v>627</v>
      </c>
      <c r="B379" s="7" t="s">
        <v>268</v>
      </c>
      <c r="C379" s="10">
        <v>340</v>
      </c>
      <c r="D379" s="16">
        <f t="shared" si="100"/>
        <v>0</v>
      </c>
      <c r="E379" s="17">
        <f>SUM(E380,E390,E396,E400)</f>
        <v>0</v>
      </c>
      <c r="F379" s="17">
        <f aca="true" t="shared" si="109" ref="F379:O379">SUM(F380,F390,F396,F400)</f>
        <v>0</v>
      </c>
      <c r="G379" s="17">
        <f t="shared" si="109"/>
        <v>0</v>
      </c>
      <c r="H379" s="17">
        <f t="shared" si="109"/>
        <v>0</v>
      </c>
      <c r="I379" s="17">
        <f t="shared" si="109"/>
        <v>0</v>
      </c>
      <c r="J379" s="17">
        <f t="shared" si="109"/>
        <v>0</v>
      </c>
      <c r="K379" s="17">
        <f t="shared" si="109"/>
        <v>0</v>
      </c>
      <c r="L379" s="17">
        <f t="shared" si="109"/>
        <v>0</v>
      </c>
      <c r="M379" s="17">
        <f t="shared" si="109"/>
        <v>0</v>
      </c>
      <c r="N379" s="17">
        <f t="shared" si="109"/>
        <v>0</v>
      </c>
      <c r="O379" s="17">
        <f t="shared" si="109"/>
        <v>0</v>
      </c>
    </row>
    <row r="380" spans="1:15" ht="12.75">
      <c r="A380" s="13" t="s">
        <v>628</v>
      </c>
      <c r="B380" s="7" t="s">
        <v>269</v>
      </c>
      <c r="C380" s="7">
        <v>341</v>
      </c>
      <c r="D380" s="16">
        <f t="shared" si="100"/>
        <v>0</v>
      </c>
      <c r="E380" s="17">
        <f>SUM(E381:E389)</f>
        <v>0</v>
      </c>
      <c r="F380" s="17">
        <f aca="true" t="shared" si="110" ref="F380:O380">SUM(F381:F389)</f>
        <v>0</v>
      </c>
      <c r="G380" s="17">
        <f t="shared" si="110"/>
        <v>0</v>
      </c>
      <c r="H380" s="17">
        <f t="shared" si="110"/>
        <v>0</v>
      </c>
      <c r="I380" s="17">
        <f t="shared" si="110"/>
        <v>0</v>
      </c>
      <c r="J380" s="17">
        <f t="shared" si="110"/>
        <v>0</v>
      </c>
      <c r="K380" s="17">
        <f t="shared" si="110"/>
        <v>0</v>
      </c>
      <c r="L380" s="17">
        <f t="shared" si="110"/>
        <v>0</v>
      </c>
      <c r="M380" s="17">
        <f t="shared" si="110"/>
        <v>0</v>
      </c>
      <c r="N380" s="17">
        <f t="shared" si="110"/>
        <v>0</v>
      </c>
      <c r="O380" s="17">
        <f t="shared" si="110"/>
        <v>0</v>
      </c>
    </row>
    <row r="381" spans="1:15" ht="12.75">
      <c r="A381" s="14" t="s">
        <v>629</v>
      </c>
      <c r="B381" s="9" t="s">
        <v>270</v>
      </c>
      <c r="C381" s="10">
        <v>342</v>
      </c>
      <c r="D381" s="57">
        <f t="shared" si="100"/>
        <v>0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12.75">
      <c r="A382" s="14" t="s">
        <v>630</v>
      </c>
      <c r="B382" s="9" t="s">
        <v>271</v>
      </c>
      <c r="C382" s="7">
        <v>343</v>
      </c>
      <c r="D382" s="57">
        <f t="shared" si="100"/>
        <v>0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12.75">
      <c r="A383" s="14" t="s">
        <v>631</v>
      </c>
      <c r="B383" s="9" t="s">
        <v>272</v>
      </c>
      <c r="C383" s="10">
        <v>344</v>
      </c>
      <c r="D383" s="57">
        <f t="shared" si="100"/>
        <v>0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12.75">
      <c r="A384" s="14" t="s">
        <v>632</v>
      </c>
      <c r="B384" s="9" t="s">
        <v>273</v>
      </c>
      <c r="C384" s="7">
        <v>345</v>
      </c>
      <c r="D384" s="57">
        <f t="shared" si="100"/>
        <v>0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12.75">
      <c r="A385" s="14" t="s">
        <v>633</v>
      </c>
      <c r="B385" s="9" t="s">
        <v>274</v>
      </c>
      <c r="C385" s="10">
        <v>346</v>
      </c>
      <c r="D385" s="57">
        <f t="shared" si="100"/>
        <v>0</v>
      </c>
      <c r="E385" s="15"/>
      <c r="F385" s="15"/>
      <c r="G385" s="15"/>
      <c r="H385" s="15"/>
      <c r="I385" s="15"/>
      <c r="J385" s="15"/>
      <c r="K385" s="15">
        <v>0</v>
      </c>
      <c r="L385" s="15"/>
      <c r="M385" s="15"/>
      <c r="N385" s="15"/>
      <c r="O385" s="15"/>
    </row>
    <row r="386" spans="1:15" ht="12.75">
      <c r="A386" s="14" t="s">
        <v>634</v>
      </c>
      <c r="B386" s="9" t="s">
        <v>275</v>
      </c>
      <c r="C386" s="7">
        <v>347</v>
      </c>
      <c r="D386" s="57">
        <f t="shared" si="100"/>
        <v>0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12.75">
      <c r="A387" s="14" t="s">
        <v>635</v>
      </c>
      <c r="B387" s="9" t="s">
        <v>276</v>
      </c>
      <c r="C387" s="10">
        <v>348</v>
      </c>
      <c r="D387" s="57">
        <f t="shared" si="100"/>
        <v>0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12.75">
      <c r="A388" s="14" t="s">
        <v>636</v>
      </c>
      <c r="B388" s="9" t="s">
        <v>277</v>
      </c>
      <c r="C388" s="7">
        <v>349</v>
      </c>
      <c r="D388" s="57">
        <f t="shared" si="100"/>
        <v>0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12.75">
      <c r="A389" s="14" t="s">
        <v>637</v>
      </c>
      <c r="B389" s="9" t="s">
        <v>278</v>
      </c>
      <c r="C389" s="10">
        <v>350</v>
      </c>
      <c r="D389" s="57">
        <f t="shared" si="100"/>
        <v>0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12.75">
      <c r="A390" s="13" t="s">
        <v>638</v>
      </c>
      <c r="B390" s="7" t="s">
        <v>279</v>
      </c>
      <c r="C390" s="7">
        <v>351</v>
      </c>
      <c r="D390" s="16">
        <f t="shared" si="100"/>
        <v>0</v>
      </c>
      <c r="E390" s="17">
        <f>SUM(E391:E395)</f>
        <v>0</v>
      </c>
      <c r="F390" s="17">
        <f aca="true" t="shared" si="111" ref="F390:O390">SUM(F391:F395)</f>
        <v>0</v>
      </c>
      <c r="G390" s="17">
        <f t="shared" si="111"/>
        <v>0</v>
      </c>
      <c r="H390" s="17">
        <f t="shared" si="111"/>
        <v>0</v>
      </c>
      <c r="I390" s="17">
        <f t="shared" si="111"/>
        <v>0</v>
      </c>
      <c r="J390" s="17">
        <f t="shared" si="111"/>
        <v>0</v>
      </c>
      <c r="K390" s="17">
        <f t="shared" si="111"/>
        <v>0</v>
      </c>
      <c r="L390" s="17">
        <f t="shared" si="111"/>
        <v>0</v>
      </c>
      <c r="M390" s="17">
        <f t="shared" si="111"/>
        <v>0</v>
      </c>
      <c r="N390" s="17">
        <f t="shared" si="111"/>
        <v>0</v>
      </c>
      <c r="O390" s="17">
        <f t="shared" si="111"/>
        <v>0</v>
      </c>
    </row>
    <row r="391" spans="1:15" ht="12.75">
      <c r="A391" s="14" t="s">
        <v>639</v>
      </c>
      <c r="B391" s="9" t="s">
        <v>280</v>
      </c>
      <c r="C391" s="10">
        <v>352</v>
      </c>
      <c r="D391" s="57">
        <f t="shared" si="100"/>
        <v>0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12.75">
      <c r="A392" s="14" t="s">
        <v>640</v>
      </c>
      <c r="B392" s="9" t="s">
        <v>281</v>
      </c>
      <c r="C392" s="7">
        <v>353</v>
      </c>
      <c r="D392" s="57">
        <f t="shared" si="100"/>
        <v>0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12.75">
      <c r="A393" s="14" t="s">
        <v>641</v>
      </c>
      <c r="B393" s="9" t="s">
        <v>282</v>
      </c>
      <c r="C393" s="10">
        <v>354</v>
      </c>
      <c r="D393" s="57">
        <f t="shared" si="100"/>
        <v>0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12.75">
      <c r="A394" s="14" t="s">
        <v>642</v>
      </c>
      <c r="B394" s="9" t="s">
        <v>283</v>
      </c>
      <c r="C394" s="7">
        <v>355</v>
      </c>
      <c r="D394" s="57">
        <f t="shared" si="100"/>
        <v>0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12.75">
      <c r="A395" s="14" t="s">
        <v>643</v>
      </c>
      <c r="B395" s="9" t="s">
        <v>284</v>
      </c>
      <c r="C395" s="10">
        <v>356</v>
      </c>
      <c r="D395" s="57">
        <f t="shared" si="100"/>
        <v>0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12.75">
      <c r="A396" s="13" t="s">
        <v>644</v>
      </c>
      <c r="B396" s="7" t="s">
        <v>285</v>
      </c>
      <c r="C396" s="7">
        <v>357</v>
      </c>
      <c r="D396" s="16">
        <f t="shared" si="100"/>
        <v>0</v>
      </c>
      <c r="E396" s="17">
        <f>SUM(E397:E399)</f>
        <v>0</v>
      </c>
      <c r="F396" s="17">
        <f aca="true" t="shared" si="112" ref="F396:O396">SUM(F397:F399)</f>
        <v>0</v>
      </c>
      <c r="G396" s="17">
        <f t="shared" si="112"/>
        <v>0</v>
      </c>
      <c r="H396" s="17">
        <f t="shared" si="112"/>
        <v>0</v>
      </c>
      <c r="I396" s="17">
        <f t="shared" si="112"/>
        <v>0</v>
      </c>
      <c r="J396" s="17">
        <f t="shared" si="112"/>
        <v>0</v>
      </c>
      <c r="K396" s="17">
        <f t="shared" si="112"/>
        <v>0</v>
      </c>
      <c r="L396" s="17">
        <f t="shared" si="112"/>
        <v>0</v>
      </c>
      <c r="M396" s="17">
        <f t="shared" si="112"/>
        <v>0</v>
      </c>
      <c r="N396" s="17">
        <f t="shared" si="112"/>
        <v>0</v>
      </c>
      <c r="O396" s="17">
        <f t="shared" si="112"/>
        <v>0</v>
      </c>
    </row>
    <row r="397" spans="1:15" ht="12" customHeight="1">
      <c r="A397" s="14" t="s">
        <v>645</v>
      </c>
      <c r="B397" s="9" t="s">
        <v>286</v>
      </c>
      <c r="C397" s="10">
        <v>358</v>
      </c>
      <c r="D397" s="57">
        <f t="shared" si="100"/>
        <v>0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12.75">
      <c r="A398" s="14" t="s">
        <v>646</v>
      </c>
      <c r="B398" s="9" t="s">
        <v>287</v>
      </c>
      <c r="C398" s="7">
        <v>359</v>
      </c>
      <c r="D398" s="57">
        <f t="shared" si="100"/>
        <v>0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12.75">
      <c r="A399" s="14" t="s">
        <v>647</v>
      </c>
      <c r="B399" s="9" t="s">
        <v>288</v>
      </c>
      <c r="C399" s="10">
        <v>360</v>
      </c>
      <c r="D399" s="57">
        <f t="shared" si="100"/>
        <v>0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12.75">
      <c r="A400" s="13" t="s">
        <v>648</v>
      </c>
      <c r="B400" s="7" t="s">
        <v>289</v>
      </c>
      <c r="C400" s="7">
        <v>361</v>
      </c>
      <c r="D400" s="16">
        <f t="shared" si="100"/>
        <v>0</v>
      </c>
      <c r="E400" s="17">
        <f>SUM(E401:E403)</f>
        <v>0</v>
      </c>
      <c r="F400" s="17">
        <f aca="true" t="shared" si="113" ref="F400:O400">SUM(F401:F403)</f>
        <v>0</v>
      </c>
      <c r="G400" s="17">
        <f t="shared" si="113"/>
        <v>0</v>
      </c>
      <c r="H400" s="17">
        <f t="shared" si="113"/>
        <v>0</v>
      </c>
      <c r="I400" s="17">
        <f t="shared" si="113"/>
        <v>0</v>
      </c>
      <c r="J400" s="17">
        <f t="shared" si="113"/>
        <v>0</v>
      </c>
      <c r="K400" s="17">
        <f t="shared" si="113"/>
        <v>0</v>
      </c>
      <c r="L400" s="17">
        <f t="shared" si="113"/>
        <v>0</v>
      </c>
      <c r="M400" s="17">
        <f t="shared" si="113"/>
        <v>0</v>
      </c>
      <c r="N400" s="17">
        <f t="shared" si="113"/>
        <v>0</v>
      </c>
      <c r="O400" s="17">
        <f t="shared" si="113"/>
        <v>0</v>
      </c>
    </row>
    <row r="401" spans="1:15" ht="12.75">
      <c r="A401" s="14" t="s">
        <v>649</v>
      </c>
      <c r="B401" s="9" t="s">
        <v>290</v>
      </c>
      <c r="C401" s="10">
        <v>362</v>
      </c>
      <c r="D401" s="57">
        <f t="shared" si="100"/>
        <v>0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12.75">
      <c r="A402" s="14" t="s">
        <v>650</v>
      </c>
      <c r="B402" s="9" t="s">
        <v>291</v>
      </c>
      <c r="C402" s="7">
        <v>363</v>
      </c>
      <c r="D402" s="57">
        <f t="shared" si="100"/>
        <v>0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12.75">
      <c r="A403" s="14" t="s">
        <v>651</v>
      </c>
      <c r="B403" s="9" t="s">
        <v>292</v>
      </c>
      <c r="C403" s="10">
        <v>364</v>
      </c>
      <c r="D403" s="57">
        <f t="shared" si="100"/>
        <v>0</v>
      </c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12.75">
      <c r="A404" s="13" t="s">
        <v>652</v>
      </c>
      <c r="B404" s="7" t="s">
        <v>293</v>
      </c>
      <c r="C404" s="7">
        <v>365</v>
      </c>
      <c r="D404" s="16">
        <f t="shared" si="100"/>
        <v>5000</v>
      </c>
      <c r="E404" s="17">
        <f>SUM(E405,E407,E411,E414)</f>
        <v>0</v>
      </c>
      <c r="F404" s="17">
        <f aca="true" t="shared" si="114" ref="F404:O404">SUM(F405,F407,F411,F414)</f>
        <v>0</v>
      </c>
      <c r="G404" s="17">
        <f t="shared" si="114"/>
        <v>0</v>
      </c>
      <c r="H404" s="17">
        <f t="shared" si="114"/>
        <v>5000</v>
      </c>
      <c r="I404" s="17">
        <f t="shared" si="114"/>
        <v>0</v>
      </c>
      <c r="J404" s="17">
        <f t="shared" si="114"/>
        <v>0</v>
      </c>
      <c r="K404" s="17">
        <f t="shared" si="114"/>
        <v>0</v>
      </c>
      <c r="L404" s="17">
        <f t="shared" si="114"/>
        <v>0</v>
      </c>
      <c r="M404" s="17">
        <f t="shared" si="114"/>
        <v>0</v>
      </c>
      <c r="N404" s="17">
        <f t="shared" si="114"/>
        <v>0</v>
      </c>
      <c r="O404" s="17">
        <f t="shared" si="114"/>
        <v>0</v>
      </c>
    </row>
    <row r="405" spans="1:15" ht="12.75">
      <c r="A405" s="13" t="s">
        <v>653</v>
      </c>
      <c r="B405" s="7" t="s">
        <v>294</v>
      </c>
      <c r="C405" s="10">
        <v>366</v>
      </c>
      <c r="D405" s="16">
        <f t="shared" si="100"/>
        <v>5000</v>
      </c>
      <c r="E405" s="17">
        <f>SUM(E406)</f>
        <v>0</v>
      </c>
      <c r="F405" s="17">
        <f aca="true" t="shared" si="115" ref="F405:O405">SUM(F406)</f>
        <v>0</v>
      </c>
      <c r="G405" s="17">
        <f t="shared" si="115"/>
        <v>0</v>
      </c>
      <c r="H405" s="17">
        <f t="shared" si="115"/>
        <v>5000</v>
      </c>
      <c r="I405" s="17">
        <f t="shared" si="115"/>
        <v>0</v>
      </c>
      <c r="J405" s="17">
        <f t="shared" si="115"/>
        <v>0</v>
      </c>
      <c r="K405" s="17">
        <f t="shared" si="115"/>
        <v>0</v>
      </c>
      <c r="L405" s="17">
        <f t="shared" si="115"/>
        <v>0</v>
      </c>
      <c r="M405" s="17">
        <f t="shared" si="115"/>
        <v>0</v>
      </c>
      <c r="N405" s="17">
        <f t="shared" si="115"/>
        <v>0</v>
      </c>
      <c r="O405" s="17">
        <f t="shared" si="115"/>
        <v>0</v>
      </c>
    </row>
    <row r="406" spans="1:15" ht="12.75">
      <c r="A406" s="14" t="s">
        <v>654</v>
      </c>
      <c r="B406" s="9" t="s">
        <v>294</v>
      </c>
      <c r="C406" s="7">
        <v>367</v>
      </c>
      <c r="D406" s="57">
        <f t="shared" si="100"/>
        <v>5000</v>
      </c>
      <c r="E406" s="15"/>
      <c r="F406" s="15"/>
      <c r="G406" s="15"/>
      <c r="H406" s="15">
        <v>5000</v>
      </c>
      <c r="I406" s="15"/>
      <c r="J406" s="15"/>
      <c r="K406" s="15">
        <v>0</v>
      </c>
      <c r="L406" s="15"/>
      <c r="M406" s="15"/>
      <c r="N406" s="15"/>
      <c r="O406" s="15"/>
    </row>
    <row r="407" spans="1:15" ht="12.75">
      <c r="A407" s="13" t="s">
        <v>655</v>
      </c>
      <c r="B407" s="7" t="s">
        <v>295</v>
      </c>
      <c r="C407" s="10">
        <v>368</v>
      </c>
      <c r="D407" s="16">
        <f t="shared" si="100"/>
        <v>0</v>
      </c>
      <c r="E407" s="17">
        <f>SUM(E408:E410)</f>
        <v>0</v>
      </c>
      <c r="F407" s="17">
        <f aca="true" t="shared" si="116" ref="F407:O407">SUM(F408:F410)</f>
        <v>0</v>
      </c>
      <c r="G407" s="17">
        <f t="shared" si="116"/>
        <v>0</v>
      </c>
      <c r="H407" s="17">
        <f t="shared" si="116"/>
        <v>0</v>
      </c>
      <c r="I407" s="17">
        <f t="shared" si="116"/>
        <v>0</v>
      </c>
      <c r="J407" s="17">
        <f t="shared" si="116"/>
        <v>0</v>
      </c>
      <c r="K407" s="17">
        <f t="shared" si="116"/>
        <v>0</v>
      </c>
      <c r="L407" s="17">
        <f t="shared" si="116"/>
        <v>0</v>
      </c>
      <c r="M407" s="17">
        <f t="shared" si="116"/>
        <v>0</v>
      </c>
      <c r="N407" s="17">
        <f t="shared" si="116"/>
        <v>0</v>
      </c>
      <c r="O407" s="17">
        <f t="shared" si="116"/>
        <v>0</v>
      </c>
    </row>
    <row r="408" spans="1:15" ht="12.75">
      <c r="A408" s="14" t="s">
        <v>656</v>
      </c>
      <c r="B408" s="9" t="s">
        <v>296</v>
      </c>
      <c r="C408" s="7">
        <v>369</v>
      </c>
      <c r="D408" s="57">
        <f aca="true" t="shared" si="117" ref="D408:D471">SUM(E408:M408)</f>
        <v>0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12.75">
      <c r="A409" s="14" t="s">
        <v>657</v>
      </c>
      <c r="B409" s="9" t="s">
        <v>297</v>
      </c>
      <c r="C409" s="10">
        <v>370</v>
      </c>
      <c r="D409" s="57">
        <f t="shared" si="117"/>
        <v>0</v>
      </c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12.75">
      <c r="A410" s="14" t="s">
        <v>658</v>
      </c>
      <c r="B410" s="9" t="s">
        <v>298</v>
      </c>
      <c r="C410" s="7">
        <v>371</v>
      </c>
      <c r="D410" s="57">
        <f t="shared" si="117"/>
        <v>0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12.75">
      <c r="A411" s="13" t="s">
        <v>659</v>
      </c>
      <c r="B411" s="7" t="s">
        <v>299</v>
      </c>
      <c r="C411" s="10">
        <v>372</v>
      </c>
      <c r="D411" s="16">
        <f t="shared" si="117"/>
        <v>0</v>
      </c>
      <c r="E411" s="17">
        <f>SUM(E412:E413)</f>
        <v>0</v>
      </c>
      <c r="F411" s="17">
        <f aca="true" t="shared" si="118" ref="F411:O411">SUM(F412:F413)</f>
        <v>0</v>
      </c>
      <c r="G411" s="17">
        <f t="shared" si="118"/>
        <v>0</v>
      </c>
      <c r="H411" s="17">
        <f t="shared" si="118"/>
        <v>0</v>
      </c>
      <c r="I411" s="17">
        <f t="shared" si="118"/>
        <v>0</v>
      </c>
      <c r="J411" s="17">
        <f t="shared" si="118"/>
        <v>0</v>
      </c>
      <c r="K411" s="17">
        <f t="shared" si="118"/>
        <v>0</v>
      </c>
      <c r="L411" s="17">
        <f t="shared" si="118"/>
        <v>0</v>
      </c>
      <c r="M411" s="17">
        <f t="shared" si="118"/>
        <v>0</v>
      </c>
      <c r="N411" s="17">
        <f t="shared" si="118"/>
        <v>0</v>
      </c>
      <c r="O411" s="17">
        <f t="shared" si="118"/>
        <v>0</v>
      </c>
    </row>
    <row r="412" spans="1:15" ht="12.75">
      <c r="A412" s="14" t="s">
        <v>660</v>
      </c>
      <c r="B412" s="9" t="s">
        <v>300</v>
      </c>
      <c r="C412" s="7">
        <v>373</v>
      </c>
      <c r="D412" s="57">
        <f t="shared" si="117"/>
        <v>0</v>
      </c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12.75">
      <c r="A413" s="14" t="s">
        <v>661</v>
      </c>
      <c r="B413" s="9" t="s">
        <v>301</v>
      </c>
      <c r="C413" s="10">
        <v>374</v>
      </c>
      <c r="D413" s="57">
        <f t="shared" si="117"/>
        <v>0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12.75">
      <c r="A414" s="13" t="s">
        <v>662</v>
      </c>
      <c r="B414" s="7" t="s">
        <v>302</v>
      </c>
      <c r="C414" s="7">
        <v>375</v>
      </c>
      <c r="D414" s="16">
        <f t="shared" si="117"/>
        <v>0</v>
      </c>
      <c r="E414" s="17">
        <f>SUM(E415)</f>
        <v>0</v>
      </c>
      <c r="F414" s="17">
        <f aca="true" t="shared" si="119" ref="F414:O414">SUM(F415)</f>
        <v>0</v>
      </c>
      <c r="G414" s="17">
        <f t="shared" si="119"/>
        <v>0</v>
      </c>
      <c r="H414" s="17">
        <f t="shared" si="119"/>
        <v>0</v>
      </c>
      <c r="I414" s="17">
        <f t="shared" si="119"/>
        <v>0</v>
      </c>
      <c r="J414" s="17">
        <f t="shared" si="119"/>
        <v>0</v>
      </c>
      <c r="K414" s="17">
        <f t="shared" si="119"/>
        <v>0</v>
      </c>
      <c r="L414" s="17">
        <f t="shared" si="119"/>
        <v>0</v>
      </c>
      <c r="M414" s="17">
        <f t="shared" si="119"/>
        <v>0</v>
      </c>
      <c r="N414" s="17">
        <f t="shared" si="119"/>
        <v>0</v>
      </c>
      <c r="O414" s="17">
        <f t="shared" si="119"/>
        <v>0</v>
      </c>
    </row>
    <row r="415" spans="1:15" ht="12.75">
      <c r="A415" s="14" t="s">
        <v>663</v>
      </c>
      <c r="B415" s="9" t="s">
        <v>302</v>
      </c>
      <c r="C415" s="10">
        <v>376</v>
      </c>
      <c r="D415" s="57">
        <f t="shared" si="117"/>
        <v>0</v>
      </c>
      <c r="E415" s="15"/>
      <c r="F415" s="15"/>
      <c r="G415" s="15"/>
      <c r="H415" s="15"/>
      <c r="I415" s="15"/>
      <c r="J415" s="15"/>
      <c r="K415" s="15">
        <v>0</v>
      </c>
      <c r="L415" s="15"/>
      <c r="M415" s="15"/>
      <c r="N415" s="15"/>
      <c r="O415" s="15"/>
    </row>
    <row r="416" spans="1:15" ht="12.75">
      <c r="A416" s="13" t="s">
        <v>664</v>
      </c>
      <c r="B416" s="7" t="s">
        <v>303</v>
      </c>
      <c r="C416" s="7">
        <v>377</v>
      </c>
      <c r="D416" s="16">
        <f t="shared" si="117"/>
        <v>0</v>
      </c>
      <c r="E416" s="17">
        <f>SUM(E417,E420)</f>
        <v>0</v>
      </c>
      <c r="F416" s="17">
        <f aca="true" t="shared" si="120" ref="F416:O416">SUM(F417,F420)</f>
        <v>0</v>
      </c>
      <c r="G416" s="17">
        <f t="shared" si="120"/>
        <v>0</v>
      </c>
      <c r="H416" s="17">
        <f t="shared" si="120"/>
        <v>0</v>
      </c>
      <c r="I416" s="17">
        <f t="shared" si="120"/>
        <v>0</v>
      </c>
      <c r="J416" s="17">
        <f t="shared" si="120"/>
        <v>0</v>
      </c>
      <c r="K416" s="17">
        <f t="shared" si="120"/>
        <v>0</v>
      </c>
      <c r="L416" s="17">
        <f t="shared" si="120"/>
        <v>0</v>
      </c>
      <c r="M416" s="17">
        <f t="shared" si="120"/>
        <v>0</v>
      </c>
      <c r="N416" s="17">
        <f t="shared" si="120"/>
        <v>0</v>
      </c>
      <c r="O416" s="17">
        <f t="shared" si="120"/>
        <v>0</v>
      </c>
    </row>
    <row r="417" spans="1:15" ht="12.75">
      <c r="A417" s="13" t="s">
        <v>665</v>
      </c>
      <c r="B417" s="7" t="s">
        <v>304</v>
      </c>
      <c r="C417" s="10">
        <v>378</v>
      </c>
      <c r="D417" s="16">
        <f t="shared" si="117"/>
        <v>0</v>
      </c>
      <c r="E417" s="17">
        <f>SUM(E418:E419)</f>
        <v>0</v>
      </c>
      <c r="F417" s="17">
        <f aca="true" t="shared" si="121" ref="F417:O417">SUM(F418:F419)</f>
        <v>0</v>
      </c>
      <c r="G417" s="17">
        <f t="shared" si="121"/>
        <v>0</v>
      </c>
      <c r="H417" s="17">
        <f t="shared" si="121"/>
        <v>0</v>
      </c>
      <c r="I417" s="17">
        <f t="shared" si="121"/>
        <v>0</v>
      </c>
      <c r="J417" s="17">
        <f t="shared" si="121"/>
        <v>0</v>
      </c>
      <c r="K417" s="17">
        <f t="shared" si="121"/>
        <v>0</v>
      </c>
      <c r="L417" s="17">
        <f t="shared" si="121"/>
        <v>0</v>
      </c>
      <c r="M417" s="17">
        <f t="shared" si="121"/>
        <v>0</v>
      </c>
      <c r="N417" s="17">
        <f t="shared" si="121"/>
        <v>0</v>
      </c>
      <c r="O417" s="17">
        <f t="shared" si="121"/>
        <v>0</v>
      </c>
    </row>
    <row r="418" spans="1:15" ht="12.75">
      <c r="A418" s="14" t="s">
        <v>666</v>
      </c>
      <c r="B418" s="9" t="s">
        <v>305</v>
      </c>
      <c r="C418" s="7">
        <v>379</v>
      </c>
      <c r="D418" s="57">
        <f t="shared" si="117"/>
        <v>0</v>
      </c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12.75">
      <c r="A419" s="14" t="s">
        <v>667</v>
      </c>
      <c r="B419" s="9" t="s">
        <v>306</v>
      </c>
      <c r="C419" s="10">
        <v>380</v>
      </c>
      <c r="D419" s="57">
        <f t="shared" si="117"/>
        <v>0</v>
      </c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12.75">
      <c r="A420" s="13" t="s">
        <v>668</v>
      </c>
      <c r="B420" s="7" t="s">
        <v>307</v>
      </c>
      <c r="C420" s="7">
        <v>381</v>
      </c>
      <c r="D420" s="16">
        <f t="shared" si="117"/>
        <v>0</v>
      </c>
      <c r="E420" s="17">
        <f>SUM(E421)</f>
        <v>0</v>
      </c>
      <c r="F420" s="17">
        <f aca="true" t="shared" si="122" ref="F420:O420">SUM(F421)</f>
        <v>0</v>
      </c>
      <c r="G420" s="17">
        <f t="shared" si="122"/>
        <v>0</v>
      </c>
      <c r="H420" s="17">
        <f t="shared" si="122"/>
        <v>0</v>
      </c>
      <c r="I420" s="17">
        <f t="shared" si="122"/>
        <v>0</v>
      </c>
      <c r="J420" s="17">
        <f t="shared" si="122"/>
        <v>0</v>
      </c>
      <c r="K420" s="17">
        <f t="shared" si="122"/>
        <v>0</v>
      </c>
      <c r="L420" s="17">
        <f t="shared" si="122"/>
        <v>0</v>
      </c>
      <c r="M420" s="17">
        <f t="shared" si="122"/>
        <v>0</v>
      </c>
      <c r="N420" s="17">
        <f t="shared" si="122"/>
        <v>0</v>
      </c>
      <c r="O420" s="17">
        <f t="shared" si="122"/>
        <v>0</v>
      </c>
    </row>
    <row r="421" spans="1:15" ht="12.75">
      <c r="A421" s="14" t="s">
        <v>669</v>
      </c>
      <c r="B421" s="9" t="s">
        <v>307</v>
      </c>
      <c r="C421" s="10">
        <v>382</v>
      </c>
      <c r="D421" s="57">
        <f t="shared" si="117"/>
        <v>0</v>
      </c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12.75">
      <c r="A422" s="13" t="s">
        <v>670</v>
      </c>
      <c r="B422" s="7" t="s">
        <v>308</v>
      </c>
      <c r="C422" s="7">
        <v>383</v>
      </c>
      <c r="D422" s="16">
        <f t="shared" si="117"/>
        <v>0</v>
      </c>
      <c r="E422" s="17">
        <f>SUM(E423,E425,E435)</f>
        <v>0</v>
      </c>
      <c r="F422" s="17">
        <f aca="true" t="shared" si="123" ref="F422:O422">SUM(F423,F425,F435)</f>
        <v>0</v>
      </c>
      <c r="G422" s="17">
        <f t="shared" si="123"/>
        <v>0</v>
      </c>
      <c r="H422" s="17">
        <f t="shared" si="123"/>
        <v>0</v>
      </c>
      <c r="I422" s="17">
        <f t="shared" si="123"/>
        <v>0</v>
      </c>
      <c r="J422" s="17">
        <f t="shared" si="123"/>
        <v>0</v>
      </c>
      <c r="K422" s="17">
        <f t="shared" si="123"/>
        <v>0</v>
      </c>
      <c r="L422" s="17">
        <f t="shared" si="123"/>
        <v>0</v>
      </c>
      <c r="M422" s="17">
        <f t="shared" si="123"/>
        <v>0</v>
      </c>
      <c r="N422" s="17">
        <f t="shared" si="123"/>
        <v>0</v>
      </c>
      <c r="O422" s="17">
        <f t="shared" si="123"/>
        <v>0</v>
      </c>
    </row>
    <row r="423" spans="1:15" ht="12.75">
      <c r="A423" s="13" t="s">
        <v>671</v>
      </c>
      <c r="B423" s="7" t="s">
        <v>309</v>
      </c>
      <c r="C423" s="10">
        <v>384</v>
      </c>
      <c r="D423" s="16">
        <f t="shared" si="117"/>
        <v>0</v>
      </c>
      <c r="E423" s="17">
        <f>SUM(E424)</f>
        <v>0</v>
      </c>
      <c r="F423" s="17">
        <f aca="true" t="shared" si="124" ref="F423:O423">SUM(F424)</f>
        <v>0</v>
      </c>
      <c r="G423" s="17">
        <f t="shared" si="124"/>
        <v>0</v>
      </c>
      <c r="H423" s="17">
        <f t="shared" si="124"/>
        <v>0</v>
      </c>
      <c r="I423" s="17">
        <f t="shared" si="124"/>
        <v>0</v>
      </c>
      <c r="J423" s="17">
        <f t="shared" si="124"/>
        <v>0</v>
      </c>
      <c r="K423" s="17">
        <f t="shared" si="124"/>
        <v>0</v>
      </c>
      <c r="L423" s="17">
        <f t="shared" si="124"/>
        <v>0</v>
      </c>
      <c r="M423" s="17">
        <f t="shared" si="124"/>
        <v>0</v>
      </c>
      <c r="N423" s="17">
        <f t="shared" si="124"/>
        <v>0</v>
      </c>
      <c r="O423" s="17">
        <f t="shared" si="124"/>
        <v>0</v>
      </c>
    </row>
    <row r="424" spans="1:15" ht="12.75">
      <c r="A424" s="14" t="s">
        <v>672</v>
      </c>
      <c r="B424" s="9" t="s">
        <v>309</v>
      </c>
      <c r="C424" s="7">
        <v>385</v>
      </c>
      <c r="D424" s="57">
        <f t="shared" si="117"/>
        <v>0</v>
      </c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12.75">
      <c r="A425" s="13" t="s">
        <v>673</v>
      </c>
      <c r="B425" s="7" t="s">
        <v>310</v>
      </c>
      <c r="C425" s="10">
        <v>386</v>
      </c>
      <c r="D425" s="16">
        <f t="shared" si="117"/>
        <v>0</v>
      </c>
      <c r="E425" s="17">
        <f>SUM(E426)</f>
        <v>0</v>
      </c>
      <c r="F425" s="17">
        <f aca="true" t="shared" si="125" ref="F425:O425">SUM(F426)</f>
        <v>0</v>
      </c>
      <c r="G425" s="17">
        <f t="shared" si="125"/>
        <v>0</v>
      </c>
      <c r="H425" s="17">
        <f t="shared" si="125"/>
        <v>0</v>
      </c>
      <c r="I425" s="17">
        <f t="shared" si="125"/>
        <v>0</v>
      </c>
      <c r="J425" s="17">
        <f t="shared" si="125"/>
        <v>0</v>
      </c>
      <c r="K425" s="17">
        <f t="shared" si="125"/>
        <v>0</v>
      </c>
      <c r="L425" s="17">
        <f t="shared" si="125"/>
        <v>0</v>
      </c>
      <c r="M425" s="17">
        <f t="shared" si="125"/>
        <v>0</v>
      </c>
      <c r="N425" s="17">
        <f t="shared" si="125"/>
        <v>0</v>
      </c>
      <c r="O425" s="17">
        <f t="shared" si="125"/>
        <v>0</v>
      </c>
    </row>
    <row r="426" spans="1:15" ht="12.75">
      <c r="A426" s="14" t="s">
        <v>674</v>
      </c>
      <c r="B426" s="9" t="s">
        <v>310</v>
      </c>
      <c r="C426" s="7">
        <v>387</v>
      </c>
      <c r="D426" s="57">
        <f t="shared" si="117"/>
        <v>0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12.75">
      <c r="A427" s="13" t="s">
        <v>675</v>
      </c>
      <c r="B427" s="7" t="s">
        <v>311</v>
      </c>
      <c r="C427" s="10">
        <v>388</v>
      </c>
      <c r="D427" s="16">
        <f t="shared" si="117"/>
        <v>0</v>
      </c>
      <c r="E427" s="17">
        <f>SUM(E428:E434)</f>
        <v>0</v>
      </c>
      <c r="F427" s="17">
        <f aca="true" t="shared" si="126" ref="F427:O427">SUM(F428:F434)</f>
        <v>0</v>
      </c>
      <c r="G427" s="17">
        <f t="shared" si="126"/>
        <v>0</v>
      </c>
      <c r="H427" s="17">
        <f t="shared" si="126"/>
        <v>0</v>
      </c>
      <c r="I427" s="17">
        <f t="shared" si="126"/>
        <v>0</v>
      </c>
      <c r="J427" s="17">
        <f t="shared" si="126"/>
        <v>0</v>
      </c>
      <c r="K427" s="17">
        <f t="shared" si="126"/>
        <v>0</v>
      </c>
      <c r="L427" s="17">
        <f t="shared" si="126"/>
        <v>0</v>
      </c>
      <c r="M427" s="17">
        <f t="shared" si="126"/>
        <v>0</v>
      </c>
      <c r="N427" s="17">
        <f t="shared" si="126"/>
        <v>0</v>
      </c>
      <c r="O427" s="17">
        <f t="shared" si="126"/>
        <v>0</v>
      </c>
    </row>
    <row r="428" spans="1:15" ht="12.75">
      <c r="A428" s="14" t="s">
        <v>676</v>
      </c>
      <c r="B428" s="9" t="s">
        <v>312</v>
      </c>
      <c r="C428" s="7">
        <v>389</v>
      </c>
      <c r="D428" s="57">
        <f t="shared" si="117"/>
        <v>0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12.75">
      <c r="A429" s="14" t="s">
        <v>677</v>
      </c>
      <c r="B429" s="9" t="s">
        <v>313</v>
      </c>
      <c r="C429" s="10">
        <v>390</v>
      </c>
      <c r="D429" s="57">
        <f t="shared" si="117"/>
        <v>0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12.75">
      <c r="A430" s="14" t="s">
        <v>678</v>
      </c>
      <c r="B430" s="9" t="s">
        <v>314</v>
      </c>
      <c r="C430" s="7">
        <v>391</v>
      </c>
      <c r="D430" s="57">
        <f t="shared" si="117"/>
        <v>0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12.75">
      <c r="A431" s="14" t="s">
        <v>679</v>
      </c>
      <c r="B431" s="9" t="s">
        <v>315</v>
      </c>
      <c r="C431" s="10">
        <v>392</v>
      </c>
      <c r="D431" s="57">
        <f t="shared" si="117"/>
        <v>0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12.75">
      <c r="A432" s="14" t="s">
        <v>680</v>
      </c>
      <c r="B432" s="9" t="s">
        <v>316</v>
      </c>
      <c r="C432" s="7">
        <v>393</v>
      </c>
      <c r="D432" s="57">
        <f t="shared" si="117"/>
        <v>0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12.75">
      <c r="A433" s="14" t="s">
        <v>681</v>
      </c>
      <c r="B433" s="9" t="s">
        <v>317</v>
      </c>
      <c r="C433" s="10">
        <v>394</v>
      </c>
      <c r="D433" s="57">
        <f t="shared" si="117"/>
        <v>0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12.75">
      <c r="A434" s="14" t="s">
        <v>682</v>
      </c>
      <c r="B434" s="9" t="s">
        <v>318</v>
      </c>
      <c r="C434" s="7">
        <v>395</v>
      </c>
      <c r="D434" s="57">
        <f t="shared" si="117"/>
        <v>0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15" customHeight="1">
      <c r="A435" s="13" t="s">
        <v>683</v>
      </c>
      <c r="B435" s="7" t="s">
        <v>319</v>
      </c>
      <c r="C435" s="10">
        <v>396</v>
      </c>
      <c r="D435" s="16">
        <f t="shared" si="117"/>
        <v>0</v>
      </c>
      <c r="E435" s="17">
        <f>SUM(E436)</f>
        <v>0</v>
      </c>
      <c r="F435" s="17">
        <f aca="true" t="shared" si="127" ref="F435:O435">SUM(F436)</f>
        <v>0</v>
      </c>
      <c r="G435" s="17">
        <f t="shared" si="127"/>
        <v>0</v>
      </c>
      <c r="H435" s="17">
        <f t="shared" si="127"/>
        <v>0</v>
      </c>
      <c r="I435" s="17">
        <f t="shared" si="127"/>
        <v>0</v>
      </c>
      <c r="J435" s="17">
        <f t="shared" si="127"/>
        <v>0</v>
      </c>
      <c r="K435" s="17">
        <f t="shared" si="127"/>
        <v>0</v>
      </c>
      <c r="L435" s="17">
        <f t="shared" si="127"/>
        <v>0</v>
      </c>
      <c r="M435" s="17">
        <f t="shared" si="127"/>
        <v>0</v>
      </c>
      <c r="N435" s="17">
        <f t="shared" si="127"/>
        <v>0</v>
      </c>
      <c r="O435" s="17">
        <f t="shared" si="127"/>
        <v>0</v>
      </c>
    </row>
    <row r="436" spans="1:15" ht="15.75" customHeight="1">
      <c r="A436" s="14" t="s">
        <v>684</v>
      </c>
      <c r="B436" s="9" t="s">
        <v>319</v>
      </c>
      <c r="C436" s="7">
        <v>397</v>
      </c>
      <c r="D436" s="57">
        <f t="shared" si="117"/>
        <v>0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12.75">
      <c r="A437" s="13" t="s">
        <v>685</v>
      </c>
      <c r="B437" s="7" t="s">
        <v>320</v>
      </c>
      <c r="C437" s="10">
        <v>398</v>
      </c>
      <c r="D437" s="16">
        <f t="shared" si="117"/>
        <v>0</v>
      </c>
      <c r="E437" s="17">
        <f>SUM(E438)</f>
        <v>0</v>
      </c>
      <c r="F437" s="17">
        <f aca="true" t="shared" si="128" ref="F437:O438">SUM(F438)</f>
        <v>0</v>
      </c>
      <c r="G437" s="17">
        <f t="shared" si="128"/>
        <v>0</v>
      </c>
      <c r="H437" s="17">
        <f t="shared" si="128"/>
        <v>0</v>
      </c>
      <c r="I437" s="17">
        <f t="shared" si="128"/>
        <v>0</v>
      </c>
      <c r="J437" s="17">
        <f t="shared" si="128"/>
        <v>0</v>
      </c>
      <c r="K437" s="17">
        <f t="shared" si="128"/>
        <v>0</v>
      </c>
      <c r="L437" s="17">
        <f t="shared" si="128"/>
        <v>0</v>
      </c>
      <c r="M437" s="17">
        <f t="shared" si="128"/>
        <v>0</v>
      </c>
      <c r="N437" s="17">
        <f t="shared" si="128"/>
        <v>0</v>
      </c>
      <c r="O437" s="17">
        <f t="shared" si="128"/>
        <v>0</v>
      </c>
    </row>
    <row r="438" spans="1:15" ht="12.75">
      <c r="A438" s="13" t="s">
        <v>686</v>
      </c>
      <c r="B438" s="7" t="s">
        <v>320</v>
      </c>
      <c r="C438" s="7">
        <v>399</v>
      </c>
      <c r="D438" s="16">
        <f t="shared" si="117"/>
        <v>0</v>
      </c>
      <c r="E438" s="17">
        <f>SUM(E439)</f>
        <v>0</v>
      </c>
      <c r="F438" s="17">
        <f t="shared" si="128"/>
        <v>0</v>
      </c>
      <c r="G438" s="17">
        <f t="shared" si="128"/>
        <v>0</v>
      </c>
      <c r="H438" s="17">
        <f t="shared" si="128"/>
        <v>0</v>
      </c>
      <c r="I438" s="17">
        <f t="shared" si="128"/>
        <v>0</v>
      </c>
      <c r="J438" s="17">
        <f t="shared" si="128"/>
        <v>0</v>
      </c>
      <c r="K438" s="17">
        <f t="shared" si="128"/>
        <v>0</v>
      </c>
      <c r="L438" s="17">
        <f t="shared" si="128"/>
        <v>0</v>
      </c>
      <c r="M438" s="17">
        <f t="shared" si="128"/>
        <v>0</v>
      </c>
      <c r="N438" s="17">
        <f t="shared" si="128"/>
        <v>0</v>
      </c>
      <c r="O438" s="17">
        <f t="shared" si="128"/>
        <v>0</v>
      </c>
    </row>
    <row r="439" spans="1:15" ht="12.75">
      <c r="A439" s="14" t="s">
        <v>687</v>
      </c>
      <c r="B439" s="9" t="s">
        <v>320</v>
      </c>
      <c r="C439" s="10">
        <v>400</v>
      </c>
      <c r="D439" s="16">
        <f t="shared" si="117"/>
        <v>0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25.5">
      <c r="A440" s="13" t="s">
        <v>688</v>
      </c>
      <c r="B440" s="7" t="s">
        <v>321</v>
      </c>
      <c r="C440" s="7">
        <v>401</v>
      </c>
      <c r="D440" s="16">
        <f t="shared" si="117"/>
        <v>0</v>
      </c>
      <c r="E440" s="17">
        <f>SUM(E441,E453)</f>
        <v>0</v>
      </c>
      <c r="F440" s="17">
        <f aca="true" t="shared" si="129" ref="F440:O440">SUM(F441,F453)</f>
        <v>0</v>
      </c>
      <c r="G440" s="17">
        <f t="shared" si="129"/>
        <v>0</v>
      </c>
      <c r="H440" s="17">
        <f t="shared" si="129"/>
        <v>0</v>
      </c>
      <c r="I440" s="17">
        <f t="shared" si="129"/>
        <v>0</v>
      </c>
      <c r="J440" s="17">
        <f t="shared" si="129"/>
        <v>0</v>
      </c>
      <c r="K440" s="17">
        <f t="shared" si="129"/>
        <v>0</v>
      </c>
      <c r="L440" s="17">
        <f t="shared" si="129"/>
        <v>0</v>
      </c>
      <c r="M440" s="17">
        <f t="shared" si="129"/>
        <v>0</v>
      </c>
      <c r="N440" s="17">
        <f t="shared" si="129"/>
        <v>0</v>
      </c>
      <c r="O440" s="17">
        <f t="shared" si="129"/>
        <v>0</v>
      </c>
    </row>
    <row r="441" spans="1:15" ht="12.75">
      <c r="A441" s="13" t="s">
        <v>689</v>
      </c>
      <c r="B441" s="7" t="s">
        <v>322</v>
      </c>
      <c r="C441" s="10">
        <v>402</v>
      </c>
      <c r="D441" s="16">
        <f t="shared" si="117"/>
        <v>0</v>
      </c>
      <c r="E441" s="17">
        <f>SUM(E442,E445)</f>
        <v>0</v>
      </c>
      <c r="F441" s="17">
        <f aca="true" t="shared" si="130" ref="F441:O441">SUM(F442,F445)</f>
        <v>0</v>
      </c>
      <c r="G441" s="17">
        <f t="shared" si="130"/>
        <v>0</v>
      </c>
      <c r="H441" s="17">
        <f t="shared" si="130"/>
        <v>0</v>
      </c>
      <c r="I441" s="17">
        <f t="shared" si="130"/>
        <v>0</v>
      </c>
      <c r="J441" s="17">
        <f t="shared" si="130"/>
        <v>0</v>
      </c>
      <c r="K441" s="17">
        <f t="shared" si="130"/>
        <v>0</v>
      </c>
      <c r="L441" s="17">
        <f t="shared" si="130"/>
        <v>0</v>
      </c>
      <c r="M441" s="17">
        <f t="shared" si="130"/>
        <v>0</v>
      </c>
      <c r="N441" s="17">
        <f t="shared" si="130"/>
        <v>0</v>
      </c>
      <c r="O441" s="17">
        <f t="shared" si="130"/>
        <v>0</v>
      </c>
    </row>
    <row r="442" spans="1:15" ht="12.75">
      <c r="A442" s="13" t="s">
        <v>690</v>
      </c>
      <c r="B442" s="7" t="s">
        <v>323</v>
      </c>
      <c r="C442" s="7">
        <v>403</v>
      </c>
      <c r="D442" s="16">
        <f t="shared" si="117"/>
        <v>0</v>
      </c>
      <c r="E442" s="17">
        <f>SUM(E443:E444)</f>
        <v>0</v>
      </c>
      <c r="F442" s="17">
        <f aca="true" t="shared" si="131" ref="F442:O442">SUM(F443:F444)</f>
        <v>0</v>
      </c>
      <c r="G442" s="17">
        <f t="shared" si="131"/>
        <v>0</v>
      </c>
      <c r="H442" s="17">
        <f t="shared" si="131"/>
        <v>0</v>
      </c>
      <c r="I442" s="17">
        <f t="shared" si="131"/>
        <v>0</v>
      </c>
      <c r="J442" s="17">
        <f t="shared" si="131"/>
        <v>0</v>
      </c>
      <c r="K442" s="17">
        <f t="shared" si="131"/>
        <v>0</v>
      </c>
      <c r="L442" s="17">
        <f t="shared" si="131"/>
        <v>0</v>
      </c>
      <c r="M442" s="17">
        <f t="shared" si="131"/>
        <v>0</v>
      </c>
      <c r="N442" s="17">
        <f t="shared" si="131"/>
        <v>0</v>
      </c>
      <c r="O442" s="17">
        <f t="shared" si="131"/>
        <v>0</v>
      </c>
    </row>
    <row r="443" spans="1:15" ht="12.75">
      <c r="A443" s="14" t="s">
        <v>691</v>
      </c>
      <c r="B443" s="9" t="s">
        <v>185</v>
      </c>
      <c r="C443" s="10">
        <v>404</v>
      </c>
      <c r="D443" s="57">
        <f t="shared" si="117"/>
        <v>0</v>
      </c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12.75">
      <c r="A444" s="14" t="s">
        <v>692</v>
      </c>
      <c r="B444" s="9" t="s">
        <v>186</v>
      </c>
      <c r="C444" s="7">
        <v>405</v>
      </c>
      <c r="D444" s="57">
        <f t="shared" si="117"/>
        <v>0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12.75">
      <c r="A445" s="13" t="s">
        <v>693</v>
      </c>
      <c r="B445" s="7" t="s">
        <v>324</v>
      </c>
      <c r="C445" s="10">
        <v>406</v>
      </c>
      <c r="D445" s="16">
        <f t="shared" si="117"/>
        <v>0</v>
      </c>
      <c r="E445" s="17">
        <f>SUM(E446:E452)</f>
        <v>0</v>
      </c>
      <c r="F445" s="17">
        <f aca="true" t="shared" si="132" ref="F445:O445">SUM(F446:F452)</f>
        <v>0</v>
      </c>
      <c r="G445" s="17">
        <f t="shared" si="132"/>
        <v>0</v>
      </c>
      <c r="H445" s="17">
        <f t="shared" si="132"/>
        <v>0</v>
      </c>
      <c r="I445" s="17">
        <f t="shared" si="132"/>
        <v>0</v>
      </c>
      <c r="J445" s="17">
        <f t="shared" si="132"/>
        <v>0</v>
      </c>
      <c r="K445" s="17">
        <f t="shared" si="132"/>
        <v>0</v>
      </c>
      <c r="L445" s="17">
        <f t="shared" si="132"/>
        <v>0</v>
      </c>
      <c r="M445" s="17">
        <f t="shared" si="132"/>
        <v>0</v>
      </c>
      <c r="N445" s="17">
        <f t="shared" si="132"/>
        <v>0</v>
      </c>
      <c r="O445" s="17">
        <f t="shared" si="132"/>
        <v>0</v>
      </c>
    </row>
    <row r="446" spans="1:15" ht="12.75">
      <c r="A446" s="14" t="s">
        <v>694</v>
      </c>
      <c r="B446" s="9" t="s">
        <v>325</v>
      </c>
      <c r="C446" s="7">
        <v>407</v>
      </c>
      <c r="D446" s="57">
        <f t="shared" si="117"/>
        <v>0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12.75">
      <c r="A447" s="14" t="s">
        <v>695</v>
      </c>
      <c r="B447" s="9" t="s">
        <v>326</v>
      </c>
      <c r="C447" s="10">
        <v>408</v>
      </c>
      <c r="D447" s="57">
        <f t="shared" si="117"/>
        <v>0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12.75">
      <c r="A448" s="14" t="s">
        <v>696</v>
      </c>
      <c r="B448" s="9" t="s">
        <v>327</v>
      </c>
      <c r="C448" s="7">
        <v>409</v>
      </c>
      <c r="D448" s="57">
        <f t="shared" si="117"/>
        <v>0</v>
      </c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12.75">
      <c r="A449" s="14" t="s">
        <v>697</v>
      </c>
      <c r="B449" s="9" t="s">
        <v>328</v>
      </c>
      <c r="C449" s="10">
        <v>410</v>
      </c>
      <c r="D449" s="57">
        <f t="shared" si="117"/>
        <v>0</v>
      </c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12.75">
      <c r="A450" s="14" t="s">
        <v>698</v>
      </c>
      <c r="B450" s="9" t="s">
        <v>329</v>
      </c>
      <c r="C450" s="7">
        <v>411</v>
      </c>
      <c r="D450" s="57">
        <f t="shared" si="117"/>
        <v>0</v>
      </c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12.75">
      <c r="A451" s="14" t="s">
        <v>699</v>
      </c>
      <c r="B451" s="9" t="s">
        <v>330</v>
      </c>
      <c r="C451" s="10">
        <v>412</v>
      </c>
      <c r="D451" s="57">
        <f t="shared" si="117"/>
        <v>0</v>
      </c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12.75">
      <c r="A452" s="14" t="s">
        <v>700</v>
      </c>
      <c r="B452" s="9" t="s">
        <v>331</v>
      </c>
      <c r="C452" s="7">
        <v>413</v>
      </c>
      <c r="D452" s="57">
        <f t="shared" si="117"/>
        <v>0</v>
      </c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25.5">
      <c r="A453" s="13" t="s">
        <v>701</v>
      </c>
      <c r="B453" s="7" t="s">
        <v>332</v>
      </c>
      <c r="C453" s="10">
        <v>414</v>
      </c>
      <c r="D453" s="16">
        <f t="shared" si="117"/>
        <v>0</v>
      </c>
      <c r="E453" s="17">
        <f>SUM(E454)</f>
        <v>0</v>
      </c>
      <c r="F453" s="17">
        <f aca="true" t="shared" si="133" ref="F453:O454">SUM(F454)</f>
        <v>0</v>
      </c>
      <c r="G453" s="17">
        <f t="shared" si="133"/>
        <v>0</v>
      </c>
      <c r="H453" s="17">
        <f t="shared" si="133"/>
        <v>0</v>
      </c>
      <c r="I453" s="17">
        <f t="shared" si="133"/>
        <v>0</v>
      </c>
      <c r="J453" s="17">
        <f t="shared" si="133"/>
        <v>0</v>
      </c>
      <c r="K453" s="17">
        <f t="shared" si="133"/>
        <v>0</v>
      </c>
      <c r="L453" s="17">
        <f t="shared" si="133"/>
        <v>0</v>
      </c>
      <c r="M453" s="17">
        <f t="shared" si="133"/>
        <v>0</v>
      </c>
      <c r="N453" s="17">
        <f t="shared" si="133"/>
        <v>0</v>
      </c>
      <c r="O453" s="17">
        <f t="shared" si="133"/>
        <v>0</v>
      </c>
    </row>
    <row r="454" spans="1:15" ht="25.5">
      <c r="A454" s="13" t="s">
        <v>702</v>
      </c>
      <c r="B454" s="7" t="s">
        <v>332</v>
      </c>
      <c r="C454" s="7">
        <v>415</v>
      </c>
      <c r="D454" s="16">
        <f t="shared" si="117"/>
        <v>0</v>
      </c>
      <c r="E454" s="17">
        <f>SUM(E455)</f>
        <v>0</v>
      </c>
      <c r="F454" s="17">
        <f t="shared" si="133"/>
        <v>0</v>
      </c>
      <c r="G454" s="17">
        <f t="shared" si="133"/>
        <v>0</v>
      </c>
      <c r="H454" s="17">
        <f t="shared" si="133"/>
        <v>0</v>
      </c>
      <c r="I454" s="17">
        <f t="shared" si="133"/>
        <v>0</v>
      </c>
      <c r="J454" s="17">
        <f t="shared" si="133"/>
        <v>0</v>
      </c>
      <c r="K454" s="17">
        <f t="shared" si="133"/>
        <v>0</v>
      </c>
      <c r="L454" s="17">
        <f t="shared" si="133"/>
        <v>0</v>
      </c>
      <c r="M454" s="17">
        <f t="shared" si="133"/>
        <v>0</v>
      </c>
      <c r="N454" s="17">
        <f t="shared" si="133"/>
        <v>0</v>
      </c>
      <c r="O454" s="17">
        <f t="shared" si="133"/>
        <v>0</v>
      </c>
    </row>
    <row r="455" spans="1:15" ht="25.5">
      <c r="A455" s="14" t="s">
        <v>703</v>
      </c>
      <c r="B455" s="9" t="s">
        <v>332</v>
      </c>
      <c r="C455" s="10">
        <v>416</v>
      </c>
      <c r="D455" s="57">
        <f t="shared" si="117"/>
        <v>0</v>
      </c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12.75">
      <c r="A456" s="13" t="s">
        <v>704</v>
      </c>
      <c r="B456" s="7" t="s">
        <v>333</v>
      </c>
      <c r="C456" s="7">
        <v>417</v>
      </c>
      <c r="D456" s="16">
        <f t="shared" si="117"/>
        <v>0</v>
      </c>
      <c r="E456" s="17">
        <f aca="true" t="shared" si="134" ref="E456:O458">SUM(E457)</f>
        <v>0</v>
      </c>
      <c r="F456" s="17">
        <f t="shared" si="134"/>
        <v>0</v>
      </c>
      <c r="G456" s="17">
        <f t="shared" si="134"/>
        <v>0</v>
      </c>
      <c r="H456" s="17">
        <f t="shared" si="134"/>
        <v>0</v>
      </c>
      <c r="I456" s="17">
        <f t="shared" si="134"/>
        <v>0</v>
      </c>
      <c r="J456" s="17">
        <f t="shared" si="134"/>
        <v>0</v>
      </c>
      <c r="K456" s="17">
        <f t="shared" si="134"/>
        <v>0</v>
      </c>
      <c r="L456" s="17">
        <f t="shared" si="134"/>
        <v>0</v>
      </c>
      <c r="M456" s="17">
        <f t="shared" si="134"/>
        <v>0</v>
      </c>
      <c r="N456" s="17">
        <f t="shared" si="134"/>
        <v>0</v>
      </c>
      <c r="O456" s="17">
        <f t="shared" si="134"/>
        <v>0</v>
      </c>
    </row>
    <row r="457" spans="1:15" ht="12.75">
      <c r="A457" s="13" t="s">
        <v>705</v>
      </c>
      <c r="B457" s="7" t="s">
        <v>334</v>
      </c>
      <c r="C457" s="10">
        <v>418</v>
      </c>
      <c r="D457" s="16">
        <f t="shared" si="117"/>
        <v>0</v>
      </c>
      <c r="E457" s="17">
        <f t="shared" si="134"/>
        <v>0</v>
      </c>
      <c r="F457" s="17">
        <f t="shared" si="134"/>
        <v>0</v>
      </c>
      <c r="G457" s="17">
        <f t="shared" si="134"/>
        <v>0</v>
      </c>
      <c r="H457" s="17">
        <f t="shared" si="134"/>
        <v>0</v>
      </c>
      <c r="I457" s="17">
        <f t="shared" si="134"/>
        <v>0</v>
      </c>
      <c r="J457" s="17">
        <f t="shared" si="134"/>
        <v>0</v>
      </c>
      <c r="K457" s="17">
        <f t="shared" si="134"/>
        <v>0</v>
      </c>
      <c r="L457" s="17">
        <f t="shared" si="134"/>
        <v>0</v>
      </c>
      <c r="M457" s="17">
        <f t="shared" si="134"/>
        <v>0</v>
      </c>
      <c r="N457" s="17">
        <f t="shared" si="134"/>
        <v>0</v>
      </c>
      <c r="O457" s="17">
        <f t="shared" si="134"/>
        <v>0</v>
      </c>
    </row>
    <row r="458" spans="1:15" ht="12.75">
      <c r="A458" s="13" t="s">
        <v>706</v>
      </c>
      <c r="B458" s="7" t="s">
        <v>335</v>
      </c>
      <c r="C458" s="7">
        <v>419</v>
      </c>
      <c r="D458" s="16">
        <f t="shared" si="117"/>
        <v>0</v>
      </c>
      <c r="E458" s="17">
        <f t="shared" si="134"/>
        <v>0</v>
      </c>
      <c r="F458" s="17">
        <f t="shared" si="134"/>
        <v>0</v>
      </c>
      <c r="G458" s="17">
        <f t="shared" si="134"/>
        <v>0</v>
      </c>
      <c r="H458" s="17">
        <f t="shared" si="134"/>
        <v>0</v>
      </c>
      <c r="I458" s="17">
        <f t="shared" si="134"/>
        <v>0</v>
      </c>
      <c r="J458" s="17">
        <f t="shared" si="134"/>
        <v>0</v>
      </c>
      <c r="K458" s="17">
        <f t="shared" si="134"/>
        <v>0</v>
      </c>
      <c r="L458" s="17">
        <f t="shared" si="134"/>
        <v>0</v>
      </c>
      <c r="M458" s="17">
        <f t="shared" si="134"/>
        <v>0</v>
      </c>
      <c r="N458" s="17">
        <f t="shared" si="134"/>
        <v>0</v>
      </c>
      <c r="O458" s="17">
        <f t="shared" si="134"/>
        <v>0</v>
      </c>
    </row>
    <row r="459" spans="1:15" ht="12.75">
      <c r="A459" s="14" t="s">
        <v>707</v>
      </c>
      <c r="B459" s="9" t="s">
        <v>335</v>
      </c>
      <c r="C459" s="10">
        <v>420</v>
      </c>
      <c r="D459" s="57">
        <f t="shared" si="117"/>
        <v>0</v>
      </c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ht="12.75">
      <c r="A460" s="13" t="s">
        <v>708</v>
      </c>
      <c r="B460" s="7" t="s">
        <v>336</v>
      </c>
      <c r="C460" s="7">
        <v>421</v>
      </c>
      <c r="D460" s="16">
        <f t="shared" si="117"/>
        <v>169000</v>
      </c>
      <c r="E460" s="17">
        <f>SUM(E461,E464,E467,E470,E473)</f>
        <v>169000</v>
      </c>
      <c r="F460" s="17">
        <f aca="true" t="shared" si="135" ref="F460:O460">SUM(F461,F464,F467,F470,F473)</f>
        <v>0</v>
      </c>
      <c r="G460" s="17">
        <f t="shared" si="135"/>
        <v>0</v>
      </c>
      <c r="H460" s="17">
        <f t="shared" si="135"/>
        <v>0</v>
      </c>
      <c r="I460" s="17">
        <f t="shared" si="135"/>
        <v>0</v>
      </c>
      <c r="J460" s="17">
        <f t="shared" si="135"/>
        <v>0</v>
      </c>
      <c r="K460" s="17">
        <f t="shared" si="135"/>
        <v>0</v>
      </c>
      <c r="L460" s="17">
        <f t="shared" si="135"/>
        <v>0</v>
      </c>
      <c r="M460" s="17">
        <f t="shared" si="135"/>
        <v>0</v>
      </c>
      <c r="N460" s="17">
        <f t="shared" si="135"/>
        <v>0</v>
      </c>
      <c r="O460" s="17">
        <f t="shared" si="135"/>
        <v>0</v>
      </c>
    </row>
    <row r="461" spans="1:15" ht="12.75">
      <c r="A461" s="13" t="s">
        <v>709</v>
      </c>
      <c r="B461" s="7" t="s">
        <v>337</v>
      </c>
      <c r="C461" s="10">
        <v>422</v>
      </c>
      <c r="D461" s="16">
        <f t="shared" si="117"/>
        <v>169000</v>
      </c>
      <c r="E461" s="17">
        <f>SUM(E462)</f>
        <v>169000</v>
      </c>
      <c r="F461" s="17">
        <f aca="true" t="shared" si="136" ref="F461:O462">SUM(F462)</f>
        <v>0</v>
      </c>
      <c r="G461" s="17">
        <f t="shared" si="136"/>
        <v>0</v>
      </c>
      <c r="H461" s="17">
        <f t="shared" si="136"/>
        <v>0</v>
      </c>
      <c r="I461" s="17">
        <f t="shared" si="136"/>
        <v>0</v>
      </c>
      <c r="J461" s="17">
        <f t="shared" si="136"/>
        <v>0</v>
      </c>
      <c r="K461" s="17">
        <f t="shared" si="136"/>
        <v>0</v>
      </c>
      <c r="L461" s="17">
        <f t="shared" si="136"/>
        <v>0</v>
      </c>
      <c r="M461" s="17">
        <f t="shared" si="136"/>
        <v>0</v>
      </c>
      <c r="N461" s="17">
        <f t="shared" si="136"/>
        <v>0</v>
      </c>
      <c r="O461" s="17">
        <f t="shared" si="136"/>
        <v>0</v>
      </c>
    </row>
    <row r="462" spans="1:15" ht="12.75">
      <c r="A462" s="13" t="s">
        <v>710</v>
      </c>
      <c r="B462" s="7" t="s">
        <v>337</v>
      </c>
      <c r="C462" s="7">
        <v>423</v>
      </c>
      <c r="D462" s="16">
        <f t="shared" si="117"/>
        <v>169000</v>
      </c>
      <c r="E462" s="17">
        <f>SUM(E463)</f>
        <v>169000</v>
      </c>
      <c r="F462" s="17">
        <f t="shared" si="136"/>
        <v>0</v>
      </c>
      <c r="G462" s="17">
        <f t="shared" si="136"/>
        <v>0</v>
      </c>
      <c r="H462" s="17">
        <f t="shared" si="136"/>
        <v>0</v>
      </c>
      <c r="I462" s="17">
        <f t="shared" si="136"/>
        <v>0</v>
      </c>
      <c r="J462" s="17">
        <f t="shared" si="136"/>
        <v>0</v>
      </c>
      <c r="K462" s="17">
        <f t="shared" si="136"/>
        <v>0</v>
      </c>
      <c r="L462" s="17">
        <f t="shared" si="136"/>
        <v>0</v>
      </c>
      <c r="M462" s="17">
        <f t="shared" si="136"/>
        <v>0</v>
      </c>
      <c r="N462" s="17">
        <f t="shared" si="136"/>
        <v>0</v>
      </c>
      <c r="O462" s="17">
        <f t="shared" si="136"/>
        <v>0</v>
      </c>
    </row>
    <row r="463" spans="1:15" ht="12.75">
      <c r="A463" s="14" t="s">
        <v>711</v>
      </c>
      <c r="B463" s="9" t="s">
        <v>337</v>
      </c>
      <c r="C463" s="10">
        <v>424</v>
      </c>
      <c r="D463" s="57">
        <f t="shared" si="117"/>
        <v>169000</v>
      </c>
      <c r="E463" s="15">
        <v>169000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ht="12.75">
      <c r="A464" s="13" t="s">
        <v>712</v>
      </c>
      <c r="B464" s="7" t="s">
        <v>338</v>
      </c>
      <c r="C464" s="7">
        <v>425</v>
      </c>
      <c r="D464" s="16">
        <f t="shared" si="117"/>
        <v>0</v>
      </c>
      <c r="E464" s="17">
        <f>SUM(E465)</f>
        <v>0</v>
      </c>
      <c r="F464" s="17">
        <f aca="true" t="shared" si="137" ref="F464:O465">SUM(F465)</f>
        <v>0</v>
      </c>
      <c r="G464" s="17">
        <f t="shared" si="137"/>
        <v>0</v>
      </c>
      <c r="H464" s="17">
        <f t="shared" si="137"/>
        <v>0</v>
      </c>
      <c r="I464" s="17">
        <f t="shared" si="137"/>
        <v>0</v>
      </c>
      <c r="J464" s="17">
        <f t="shared" si="137"/>
        <v>0</v>
      </c>
      <c r="K464" s="17">
        <f t="shared" si="137"/>
        <v>0</v>
      </c>
      <c r="L464" s="17">
        <f t="shared" si="137"/>
        <v>0</v>
      </c>
      <c r="M464" s="17">
        <f t="shared" si="137"/>
        <v>0</v>
      </c>
      <c r="N464" s="17">
        <f t="shared" si="137"/>
        <v>0</v>
      </c>
      <c r="O464" s="17">
        <f t="shared" si="137"/>
        <v>0</v>
      </c>
    </row>
    <row r="465" spans="1:15" ht="12.75">
      <c r="A465" s="13" t="s">
        <v>713</v>
      </c>
      <c r="B465" s="7" t="s">
        <v>338</v>
      </c>
      <c r="C465" s="10">
        <v>426</v>
      </c>
      <c r="D465" s="16">
        <f t="shared" si="117"/>
        <v>0</v>
      </c>
      <c r="E465" s="17">
        <f>SUM(E466)</f>
        <v>0</v>
      </c>
      <c r="F465" s="17">
        <f t="shared" si="137"/>
        <v>0</v>
      </c>
      <c r="G465" s="17">
        <f t="shared" si="137"/>
        <v>0</v>
      </c>
      <c r="H465" s="17">
        <f t="shared" si="137"/>
        <v>0</v>
      </c>
      <c r="I465" s="17">
        <f t="shared" si="137"/>
        <v>0</v>
      </c>
      <c r="J465" s="17">
        <f t="shared" si="137"/>
        <v>0</v>
      </c>
      <c r="K465" s="17">
        <f t="shared" si="137"/>
        <v>0</v>
      </c>
      <c r="L465" s="17">
        <f t="shared" si="137"/>
        <v>0</v>
      </c>
      <c r="M465" s="17">
        <f t="shared" si="137"/>
        <v>0</v>
      </c>
      <c r="N465" s="17">
        <f t="shared" si="137"/>
        <v>0</v>
      </c>
      <c r="O465" s="17">
        <f t="shared" si="137"/>
        <v>0</v>
      </c>
    </row>
    <row r="466" spans="1:15" ht="12.75">
      <c r="A466" s="14" t="s">
        <v>714</v>
      </c>
      <c r="B466" s="9" t="s">
        <v>338</v>
      </c>
      <c r="C466" s="7">
        <v>427</v>
      </c>
      <c r="D466" s="57">
        <f t="shared" si="117"/>
        <v>0</v>
      </c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ht="12.75">
      <c r="A467" s="13" t="s">
        <v>715</v>
      </c>
      <c r="B467" s="7" t="s">
        <v>339</v>
      </c>
      <c r="C467" s="10">
        <v>428</v>
      </c>
      <c r="D467" s="16">
        <f t="shared" si="117"/>
        <v>0</v>
      </c>
      <c r="E467" s="17">
        <f>SUM(E468)</f>
        <v>0</v>
      </c>
      <c r="F467" s="17">
        <f aca="true" t="shared" si="138" ref="F467:O468">SUM(F468)</f>
        <v>0</v>
      </c>
      <c r="G467" s="17">
        <f t="shared" si="138"/>
        <v>0</v>
      </c>
      <c r="H467" s="17">
        <f t="shared" si="138"/>
        <v>0</v>
      </c>
      <c r="I467" s="17">
        <f t="shared" si="138"/>
        <v>0</v>
      </c>
      <c r="J467" s="17">
        <f t="shared" si="138"/>
        <v>0</v>
      </c>
      <c r="K467" s="17">
        <f t="shared" si="138"/>
        <v>0</v>
      </c>
      <c r="L467" s="17">
        <f t="shared" si="138"/>
        <v>0</v>
      </c>
      <c r="M467" s="17">
        <f t="shared" si="138"/>
        <v>0</v>
      </c>
      <c r="N467" s="17">
        <f t="shared" si="138"/>
        <v>0</v>
      </c>
      <c r="O467" s="17">
        <f t="shared" si="138"/>
        <v>0</v>
      </c>
    </row>
    <row r="468" spans="1:15" ht="12.75">
      <c r="A468" s="13" t="s">
        <v>716</v>
      </c>
      <c r="B468" s="7" t="s">
        <v>339</v>
      </c>
      <c r="C468" s="7">
        <v>429</v>
      </c>
      <c r="D468" s="16">
        <f t="shared" si="117"/>
        <v>0</v>
      </c>
      <c r="E468" s="17">
        <f>SUM(E469)</f>
        <v>0</v>
      </c>
      <c r="F468" s="17">
        <f t="shared" si="138"/>
        <v>0</v>
      </c>
      <c r="G468" s="17">
        <f t="shared" si="138"/>
        <v>0</v>
      </c>
      <c r="H468" s="17">
        <f t="shared" si="138"/>
        <v>0</v>
      </c>
      <c r="I468" s="17">
        <f t="shared" si="138"/>
        <v>0</v>
      </c>
      <c r="J468" s="17">
        <f t="shared" si="138"/>
        <v>0</v>
      </c>
      <c r="K468" s="17">
        <f t="shared" si="138"/>
        <v>0</v>
      </c>
      <c r="L468" s="17">
        <f t="shared" si="138"/>
        <v>0</v>
      </c>
      <c r="M468" s="17">
        <f t="shared" si="138"/>
        <v>0</v>
      </c>
      <c r="N468" s="17">
        <f t="shared" si="138"/>
        <v>0</v>
      </c>
      <c r="O468" s="17">
        <f t="shared" si="138"/>
        <v>0</v>
      </c>
    </row>
    <row r="469" spans="1:15" ht="12.75">
      <c r="A469" s="14" t="s">
        <v>717</v>
      </c>
      <c r="B469" s="9" t="s">
        <v>339</v>
      </c>
      <c r="C469" s="10">
        <v>430</v>
      </c>
      <c r="D469" s="57">
        <f t="shared" si="117"/>
        <v>0</v>
      </c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ht="12.75">
      <c r="A470" s="13" t="s">
        <v>718</v>
      </c>
      <c r="B470" s="7" t="s">
        <v>340</v>
      </c>
      <c r="C470" s="7">
        <v>431</v>
      </c>
      <c r="D470" s="16">
        <f t="shared" si="117"/>
        <v>0</v>
      </c>
      <c r="E470" s="17">
        <f>SUM(E471)</f>
        <v>0</v>
      </c>
      <c r="F470" s="17">
        <f aca="true" t="shared" si="139" ref="F470:O471">SUM(F471)</f>
        <v>0</v>
      </c>
      <c r="G470" s="17">
        <f t="shared" si="139"/>
        <v>0</v>
      </c>
      <c r="H470" s="17">
        <f t="shared" si="139"/>
        <v>0</v>
      </c>
      <c r="I470" s="17">
        <f t="shared" si="139"/>
        <v>0</v>
      </c>
      <c r="J470" s="17">
        <f t="shared" si="139"/>
        <v>0</v>
      </c>
      <c r="K470" s="17">
        <f t="shared" si="139"/>
        <v>0</v>
      </c>
      <c r="L470" s="17">
        <f t="shared" si="139"/>
        <v>0</v>
      </c>
      <c r="M470" s="17">
        <f t="shared" si="139"/>
        <v>0</v>
      </c>
      <c r="N470" s="17">
        <f t="shared" si="139"/>
        <v>0</v>
      </c>
      <c r="O470" s="17">
        <f t="shared" si="139"/>
        <v>0</v>
      </c>
    </row>
    <row r="471" spans="1:15" ht="12.75">
      <c r="A471" s="13" t="s">
        <v>719</v>
      </c>
      <c r="B471" s="7" t="s">
        <v>340</v>
      </c>
      <c r="C471" s="10">
        <v>432</v>
      </c>
      <c r="D471" s="16">
        <f t="shared" si="117"/>
        <v>0</v>
      </c>
      <c r="E471" s="17">
        <f>SUM(E472)</f>
        <v>0</v>
      </c>
      <c r="F471" s="17">
        <f t="shared" si="139"/>
        <v>0</v>
      </c>
      <c r="G471" s="17">
        <f t="shared" si="139"/>
        <v>0</v>
      </c>
      <c r="H471" s="17">
        <f t="shared" si="139"/>
        <v>0</v>
      </c>
      <c r="I471" s="17">
        <f t="shared" si="139"/>
        <v>0</v>
      </c>
      <c r="J471" s="17">
        <f t="shared" si="139"/>
        <v>0</v>
      </c>
      <c r="K471" s="17">
        <f t="shared" si="139"/>
        <v>0</v>
      </c>
      <c r="L471" s="17">
        <f t="shared" si="139"/>
        <v>0</v>
      </c>
      <c r="M471" s="17">
        <f t="shared" si="139"/>
        <v>0</v>
      </c>
      <c r="N471" s="17">
        <f t="shared" si="139"/>
        <v>0</v>
      </c>
      <c r="O471" s="17">
        <f t="shared" si="139"/>
        <v>0</v>
      </c>
    </row>
    <row r="472" spans="1:15" ht="12.75">
      <c r="A472" s="14" t="s">
        <v>720</v>
      </c>
      <c r="B472" s="9" t="s">
        <v>340</v>
      </c>
      <c r="C472" s="7">
        <v>433</v>
      </c>
      <c r="D472" s="57">
        <f aca="true" t="shared" si="140" ref="D472:D479">SUM(E472:M472)</f>
        <v>0</v>
      </c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ht="12.75">
      <c r="A473" s="13" t="s">
        <v>721</v>
      </c>
      <c r="B473" s="7" t="s">
        <v>341</v>
      </c>
      <c r="C473" s="10">
        <v>434</v>
      </c>
      <c r="D473" s="16">
        <f t="shared" si="140"/>
        <v>0</v>
      </c>
      <c r="E473" s="17">
        <f>SUM(E474)</f>
        <v>0</v>
      </c>
      <c r="F473" s="17">
        <f aca="true" t="shared" si="141" ref="F473:O474">SUM(F474)</f>
        <v>0</v>
      </c>
      <c r="G473" s="17">
        <f t="shared" si="141"/>
        <v>0</v>
      </c>
      <c r="H473" s="17">
        <f t="shared" si="141"/>
        <v>0</v>
      </c>
      <c r="I473" s="17">
        <f t="shared" si="141"/>
        <v>0</v>
      </c>
      <c r="J473" s="17">
        <f t="shared" si="141"/>
        <v>0</v>
      </c>
      <c r="K473" s="17">
        <f t="shared" si="141"/>
        <v>0</v>
      </c>
      <c r="L473" s="17">
        <f t="shared" si="141"/>
        <v>0</v>
      </c>
      <c r="M473" s="17">
        <f t="shared" si="141"/>
        <v>0</v>
      </c>
      <c r="N473" s="17">
        <f t="shared" si="141"/>
        <v>0</v>
      </c>
      <c r="O473" s="17">
        <f t="shared" si="141"/>
        <v>0</v>
      </c>
    </row>
    <row r="474" spans="1:15" ht="12.75">
      <c r="A474" s="13" t="s">
        <v>722</v>
      </c>
      <c r="B474" s="7" t="s">
        <v>341</v>
      </c>
      <c r="C474" s="7">
        <v>435</v>
      </c>
      <c r="D474" s="16">
        <f t="shared" si="140"/>
        <v>0</v>
      </c>
      <c r="E474" s="17">
        <f>SUM(E475)</f>
        <v>0</v>
      </c>
      <c r="F474" s="17">
        <f t="shared" si="141"/>
        <v>0</v>
      </c>
      <c r="G474" s="17">
        <f t="shared" si="141"/>
        <v>0</v>
      </c>
      <c r="H474" s="17">
        <f t="shared" si="141"/>
        <v>0</v>
      </c>
      <c r="I474" s="17">
        <f t="shared" si="141"/>
        <v>0</v>
      </c>
      <c r="J474" s="17">
        <f t="shared" si="141"/>
        <v>0</v>
      </c>
      <c r="K474" s="17">
        <f t="shared" si="141"/>
        <v>0</v>
      </c>
      <c r="L474" s="17">
        <f t="shared" si="141"/>
        <v>0</v>
      </c>
      <c r="M474" s="17">
        <f t="shared" si="141"/>
        <v>0</v>
      </c>
      <c r="N474" s="17">
        <f t="shared" si="141"/>
        <v>0</v>
      </c>
      <c r="O474" s="17">
        <f t="shared" si="141"/>
        <v>0</v>
      </c>
    </row>
    <row r="475" spans="1:15" ht="12.75">
      <c r="A475" s="14" t="s">
        <v>723</v>
      </c>
      <c r="B475" s="9" t="s">
        <v>341</v>
      </c>
      <c r="C475" s="10">
        <v>436</v>
      </c>
      <c r="D475" s="57">
        <f t="shared" si="140"/>
        <v>0</v>
      </c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ht="12.75">
      <c r="A476" s="13" t="s">
        <v>724</v>
      </c>
      <c r="B476" s="7" t="s">
        <v>342</v>
      </c>
      <c r="C476" s="7">
        <v>437</v>
      </c>
      <c r="D476" s="16">
        <f t="shared" si="140"/>
        <v>0</v>
      </c>
      <c r="E476" s="17">
        <f aca="true" t="shared" si="142" ref="E476:O478">SUM(E477)</f>
        <v>0</v>
      </c>
      <c r="F476" s="17">
        <f t="shared" si="142"/>
        <v>0</v>
      </c>
      <c r="G476" s="17">
        <f t="shared" si="142"/>
        <v>0</v>
      </c>
      <c r="H476" s="17">
        <f t="shared" si="142"/>
        <v>0</v>
      </c>
      <c r="I476" s="17">
        <f t="shared" si="142"/>
        <v>0</v>
      </c>
      <c r="J476" s="17">
        <f t="shared" si="142"/>
        <v>0</v>
      </c>
      <c r="K476" s="17">
        <f t="shared" si="142"/>
        <v>0</v>
      </c>
      <c r="L476" s="17">
        <f t="shared" si="142"/>
        <v>0</v>
      </c>
      <c r="M476" s="17">
        <f t="shared" si="142"/>
        <v>0</v>
      </c>
      <c r="N476" s="17">
        <f t="shared" si="142"/>
        <v>0</v>
      </c>
      <c r="O476" s="17">
        <f t="shared" si="142"/>
        <v>0</v>
      </c>
    </row>
    <row r="477" spans="1:15" ht="12.75">
      <c r="A477" s="13" t="s">
        <v>725</v>
      </c>
      <c r="B477" s="7" t="s">
        <v>342</v>
      </c>
      <c r="C477" s="10">
        <v>438</v>
      </c>
      <c r="D477" s="16">
        <f t="shared" si="140"/>
        <v>0</v>
      </c>
      <c r="E477" s="17">
        <f t="shared" si="142"/>
        <v>0</v>
      </c>
      <c r="F477" s="17">
        <f t="shared" si="142"/>
        <v>0</v>
      </c>
      <c r="G477" s="17">
        <f t="shared" si="142"/>
        <v>0</v>
      </c>
      <c r="H477" s="17">
        <f t="shared" si="142"/>
        <v>0</v>
      </c>
      <c r="I477" s="17">
        <f t="shared" si="142"/>
        <v>0</v>
      </c>
      <c r="J477" s="17">
        <f t="shared" si="142"/>
        <v>0</v>
      </c>
      <c r="K477" s="17">
        <f t="shared" si="142"/>
        <v>0</v>
      </c>
      <c r="L477" s="17">
        <f t="shared" si="142"/>
        <v>0</v>
      </c>
      <c r="M477" s="17">
        <f t="shared" si="142"/>
        <v>0</v>
      </c>
      <c r="N477" s="17">
        <f t="shared" si="142"/>
        <v>0</v>
      </c>
      <c r="O477" s="17">
        <f t="shared" si="142"/>
        <v>0</v>
      </c>
    </row>
    <row r="478" spans="1:15" ht="12.75">
      <c r="A478" s="13" t="s">
        <v>726</v>
      </c>
      <c r="B478" s="7" t="s">
        <v>342</v>
      </c>
      <c r="C478" s="7">
        <v>439</v>
      </c>
      <c r="D478" s="16">
        <f t="shared" si="140"/>
        <v>0</v>
      </c>
      <c r="E478" s="17">
        <f t="shared" si="142"/>
        <v>0</v>
      </c>
      <c r="F478" s="17">
        <f t="shared" si="142"/>
        <v>0</v>
      </c>
      <c r="G478" s="17">
        <f t="shared" si="142"/>
        <v>0</v>
      </c>
      <c r="H478" s="17">
        <f t="shared" si="142"/>
        <v>0</v>
      </c>
      <c r="I478" s="17">
        <f t="shared" si="142"/>
        <v>0</v>
      </c>
      <c r="J478" s="17">
        <f t="shared" si="142"/>
        <v>0</v>
      </c>
      <c r="K478" s="17">
        <f t="shared" si="142"/>
        <v>0</v>
      </c>
      <c r="L478" s="17">
        <f t="shared" si="142"/>
        <v>0</v>
      </c>
      <c r="M478" s="17">
        <f t="shared" si="142"/>
        <v>0</v>
      </c>
      <c r="N478" s="17">
        <f t="shared" si="142"/>
        <v>0</v>
      </c>
      <c r="O478" s="17">
        <f t="shared" si="142"/>
        <v>0</v>
      </c>
    </row>
    <row r="479" spans="1:15" ht="12.75">
      <c r="A479" s="14" t="s">
        <v>727</v>
      </c>
      <c r="B479" s="11" t="s">
        <v>342</v>
      </c>
      <c r="C479" s="10">
        <v>440</v>
      </c>
      <c r="D479" s="57">
        <f t="shared" si="140"/>
        <v>0</v>
      </c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</row>
    <row r="480" spans="2:15" ht="12.75">
      <c r="B480" s="51" t="s">
        <v>732</v>
      </c>
      <c r="C480" s="52"/>
      <c r="D480" s="53">
        <f>SUM(D279)</f>
        <v>244000</v>
      </c>
      <c r="E480" s="53">
        <f>SUM(E279)</f>
        <v>169000</v>
      </c>
      <c r="F480" s="53">
        <f aca="true" t="shared" si="143" ref="F480:O480">SUM(F279)</f>
        <v>0</v>
      </c>
      <c r="G480" s="53">
        <f t="shared" si="143"/>
        <v>0</v>
      </c>
      <c r="H480" s="53">
        <f t="shared" si="143"/>
        <v>35000</v>
      </c>
      <c r="I480" s="53">
        <f t="shared" si="143"/>
        <v>0</v>
      </c>
      <c r="J480" s="53">
        <f t="shared" si="143"/>
        <v>0</v>
      </c>
      <c r="K480" s="53">
        <f t="shared" si="143"/>
        <v>40000</v>
      </c>
      <c r="L480" s="53">
        <f t="shared" si="143"/>
        <v>0</v>
      </c>
      <c r="M480" s="53">
        <f t="shared" si="143"/>
        <v>0</v>
      </c>
      <c r="N480" s="53">
        <f t="shared" si="143"/>
        <v>0</v>
      </c>
      <c r="O480" s="53">
        <f t="shared" si="143"/>
        <v>0</v>
      </c>
    </row>
    <row r="481" ht="12.75"/>
    <row r="482" ht="12.75"/>
    <row r="483" spans="1:241" ht="12.75">
      <c r="A483" s="43"/>
      <c r="B483" s="45" t="s">
        <v>868</v>
      </c>
      <c r="C483" s="44"/>
      <c r="D483" s="42"/>
      <c r="E483" s="39"/>
      <c r="H483" s="2"/>
      <c r="P483" s="2"/>
      <c r="Q483" s="2"/>
      <c r="S483" s="3"/>
      <c r="X483" s="2"/>
      <c r="AF483" s="2"/>
      <c r="AG483" s="2"/>
      <c r="AI483" s="3"/>
      <c r="AN483" s="2"/>
      <c r="AV483" s="2"/>
      <c r="AW483" s="2"/>
      <c r="AY483" s="3"/>
      <c r="BD483" s="2"/>
      <c r="BL483" s="2"/>
      <c r="BM483" s="2"/>
      <c r="BO483" s="3"/>
      <c r="BT483" s="2"/>
      <c r="CB483" s="2"/>
      <c r="CC483" s="2"/>
      <c r="CE483" s="3"/>
      <c r="CJ483" s="2"/>
      <c r="CR483" s="2"/>
      <c r="CS483" s="2"/>
      <c r="CU483" s="3"/>
      <c r="CZ483" s="2"/>
      <c r="DH483" s="2"/>
      <c r="DI483" s="2"/>
      <c r="DK483" s="3"/>
      <c r="DP483" s="2"/>
      <c r="DX483" s="2"/>
      <c r="DY483" s="2"/>
      <c r="EA483" s="3"/>
      <c r="EF483" s="2"/>
      <c r="EN483" s="2"/>
      <c r="EO483" s="2"/>
      <c r="EQ483" s="3"/>
      <c r="EV483" s="2"/>
      <c r="FD483" s="2"/>
      <c r="FE483" s="2"/>
      <c r="FG483" s="3"/>
      <c r="FL483" s="2"/>
      <c r="FT483" s="2"/>
      <c r="FU483" s="2"/>
      <c r="FW483" s="3"/>
      <c r="GB483" s="2"/>
      <c r="GJ483" s="2"/>
      <c r="GK483" s="2"/>
      <c r="GM483" s="3"/>
      <c r="GR483" s="2"/>
      <c r="GZ483" s="2"/>
      <c r="HA483" s="2"/>
      <c r="HC483" s="3"/>
      <c r="HH483" s="2"/>
      <c r="HP483" s="2"/>
      <c r="HQ483" s="2"/>
      <c r="HS483" s="3"/>
      <c r="HX483" s="2"/>
      <c r="IF483" s="2"/>
      <c r="IG483" s="2"/>
    </row>
    <row r="484" ht="12.75"/>
    <row r="485" ht="12.75"/>
    <row r="486" spans="1:15" ht="51">
      <c r="A486" s="50" t="s">
        <v>733</v>
      </c>
      <c r="B486" s="50" t="s">
        <v>728</v>
      </c>
      <c r="C486" s="50" t="s">
        <v>734</v>
      </c>
      <c r="D486" s="127" t="s">
        <v>873</v>
      </c>
      <c r="E486" s="50" t="s">
        <v>757</v>
      </c>
      <c r="F486" s="50" t="s">
        <v>758</v>
      </c>
      <c r="G486" s="50" t="s">
        <v>759</v>
      </c>
      <c r="H486" s="50" t="s">
        <v>761</v>
      </c>
      <c r="I486" s="50" t="s">
        <v>760</v>
      </c>
      <c r="J486" s="50" t="s">
        <v>762</v>
      </c>
      <c r="K486" s="50" t="s">
        <v>763</v>
      </c>
      <c r="L486" s="50" t="s">
        <v>764</v>
      </c>
      <c r="M486" s="50" t="s">
        <v>765</v>
      </c>
      <c r="N486" s="50" t="s">
        <v>869</v>
      </c>
      <c r="O486" s="50" t="s">
        <v>872</v>
      </c>
    </row>
    <row r="487" spans="1:15" ht="12.75">
      <c r="A487" s="114" t="s">
        <v>527</v>
      </c>
      <c r="B487" s="115" t="s">
        <v>176</v>
      </c>
      <c r="C487" s="115">
        <v>441</v>
      </c>
      <c r="D487" s="69">
        <f>SUM(E487:M487)</f>
        <v>0</v>
      </c>
      <c r="E487" s="69">
        <f aca="true" t="shared" si="144" ref="E487:O490">SUM(E488)</f>
        <v>0</v>
      </c>
      <c r="F487" s="69">
        <f t="shared" si="144"/>
        <v>0</v>
      </c>
      <c r="G487" s="69">
        <f t="shared" si="144"/>
        <v>0</v>
      </c>
      <c r="H487" s="69">
        <f t="shared" si="144"/>
        <v>0</v>
      </c>
      <c r="I487" s="69">
        <f t="shared" si="144"/>
        <v>0</v>
      </c>
      <c r="J487" s="69">
        <f t="shared" si="144"/>
        <v>0</v>
      </c>
      <c r="K487" s="69">
        <f t="shared" si="144"/>
        <v>0</v>
      </c>
      <c r="L487" s="69">
        <f t="shared" si="144"/>
        <v>0</v>
      </c>
      <c r="M487" s="69">
        <f t="shared" si="144"/>
        <v>0</v>
      </c>
      <c r="N487" s="69">
        <f t="shared" si="144"/>
        <v>0</v>
      </c>
      <c r="O487" s="69">
        <f t="shared" si="144"/>
        <v>0</v>
      </c>
    </row>
    <row r="488" spans="1:15" ht="12.75">
      <c r="A488" s="110" t="s">
        <v>708</v>
      </c>
      <c r="B488" s="111" t="s">
        <v>336</v>
      </c>
      <c r="C488" s="111">
        <v>442</v>
      </c>
      <c r="D488" s="63">
        <f>SUM(E488:M488)</f>
        <v>0</v>
      </c>
      <c r="E488" s="63">
        <f t="shared" si="144"/>
        <v>0</v>
      </c>
      <c r="F488" s="63">
        <f t="shared" si="144"/>
        <v>0</v>
      </c>
      <c r="G488" s="63">
        <f t="shared" si="144"/>
        <v>0</v>
      </c>
      <c r="H488" s="63">
        <f t="shared" si="144"/>
        <v>0</v>
      </c>
      <c r="I488" s="63">
        <f t="shared" si="144"/>
        <v>0</v>
      </c>
      <c r="J488" s="63">
        <f t="shared" si="144"/>
        <v>0</v>
      </c>
      <c r="K488" s="63">
        <f t="shared" si="144"/>
        <v>0</v>
      </c>
      <c r="L488" s="63">
        <f t="shared" si="144"/>
        <v>0</v>
      </c>
      <c r="M488" s="63">
        <f t="shared" si="144"/>
        <v>0</v>
      </c>
      <c r="N488" s="63">
        <f t="shared" si="144"/>
        <v>0</v>
      </c>
      <c r="O488" s="63">
        <f t="shared" si="144"/>
        <v>0</v>
      </c>
    </row>
    <row r="489" spans="1:15" ht="12.75">
      <c r="A489" s="110" t="s">
        <v>709</v>
      </c>
      <c r="B489" s="111" t="s">
        <v>337</v>
      </c>
      <c r="C489" s="111">
        <v>443</v>
      </c>
      <c r="D489" s="63">
        <f>SUM(E489:M489)</f>
        <v>0</v>
      </c>
      <c r="E489" s="63">
        <f t="shared" si="144"/>
        <v>0</v>
      </c>
      <c r="F489" s="63">
        <f t="shared" si="144"/>
        <v>0</v>
      </c>
      <c r="G489" s="63">
        <f t="shared" si="144"/>
        <v>0</v>
      </c>
      <c r="H489" s="63">
        <f t="shared" si="144"/>
        <v>0</v>
      </c>
      <c r="I489" s="63">
        <f t="shared" si="144"/>
        <v>0</v>
      </c>
      <c r="J489" s="63">
        <f t="shared" si="144"/>
        <v>0</v>
      </c>
      <c r="K489" s="63">
        <f t="shared" si="144"/>
        <v>0</v>
      </c>
      <c r="L489" s="63">
        <f t="shared" si="144"/>
        <v>0</v>
      </c>
      <c r="M489" s="63">
        <f t="shared" si="144"/>
        <v>0</v>
      </c>
      <c r="N489" s="63">
        <f t="shared" si="144"/>
        <v>0</v>
      </c>
      <c r="O489" s="63">
        <f t="shared" si="144"/>
        <v>0</v>
      </c>
    </row>
    <row r="490" spans="1:15" ht="12.75">
      <c r="A490" s="110" t="s">
        <v>710</v>
      </c>
      <c r="B490" s="111" t="s">
        <v>337</v>
      </c>
      <c r="C490" s="111">
        <v>444</v>
      </c>
      <c r="D490" s="63">
        <f>SUM(E490:M490)</f>
        <v>0</v>
      </c>
      <c r="E490" s="63">
        <f t="shared" si="144"/>
        <v>0</v>
      </c>
      <c r="F490" s="63">
        <f t="shared" si="144"/>
        <v>0</v>
      </c>
      <c r="G490" s="63">
        <f t="shared" si="144"/>
        <v>0</v>
      </c>
      <c r="H490" s="63">
        <f t="shared" si="144"/>
        <v>0</v>
      </c>
      <c r="I490" s="63">
        <f t="shared" si="144"/>
        <v>0</v>
      </c>
      <c r="J490" s="63">
        <f t="shared" si="144"/>
        <v>0</v>
      </c>
      <c r="K490" s="63">
        <f t="shared" si="144"/>
        <v>0</v>
      </c>
      <c r="L490" s="63">
        <f t="shared" si="144"/>
        <v>0</v>
      </c>
      <c r="M490" s="63">
        <f t="shared" si="144"/>
        <v>0</v>
      </c>
      <c r="N490" s="63">
        <f t="shared" si="144"/>
        <v>0</v>
      </c>
      <c r="O490" s="63">
        <f t="shared" si="144"/>
        <v>0</v>
      </c>
    </row>
    <row r="491" spans="1:15" ht="12.75">
      <c r="A491" s="112" t="s">
        <v>711</v>
      </c>
      <c r="B491" s="116" t="s">
        <v>337</v>
      </c>
      <c r="C491" s="121">
        <v>445</v>
      </c>
      <c r="D491" s="117">
        <v>0</v>
      </c>
      <c r="E491" s="87">
        <v>0</v>
      </c>
      <c r="F491" s="87"/>
      <c r="G491" s="87"/>
      <c r="H491" s="87"/>
      <c r="I491" s="87"/>
      <c r="J491" s="87"/>
      <c r="K491" s="87"/>
      <c r="L491" s="87"/>
      <c r="M491" s="87"/>
      <c r="N491" s="87"/>
      <c r="O491" s="87"/>
    </row>
    <row r="492" spans="2:15" ht="12.75">
      <c r="B492" s="51" t="s">
        <v>732</v>
      </c>
      <c r="C492" s="52"/>
      <c r="D492" s="53">
        <f>SUM(D487)</f>
        <v>0</v>
      </c>
      <c r="E492" s="53">
        <f aca="true" t="shared" si="145" ref="E492:O492">SUM(E487)</f>
        <v>0</v>
      </c>
      <c r="F492" s="53">
        <f t="shared" si="145"/>
        <v>0</v>
      </c>
      <c r="G492" s="53">
        <f t="shared" si="145"/>
        <v>0</v>
      </c>
      <c r="H492" s="53">
        <f t="shared" si="145"/>
        <v>0</v>
      </c>
      <c r="I492" s="53">
        <f t="shared" si="145"/>
        <v>0</v>
      </c>
      <c r="J492" s="53">
        <f t="shared" si="145"/>
        <v>0</v>
      </c>
      <c r="K492" s="53">
        <f t="shared" si="145"/>
        <v>0</v>
      </c>
      <c r="L492" s="53">
        <f t="shared" si="145"/>
        <v>0</v>
      </c>
      <c r="M492" s="53">
        <f t="shared" si="145"/>
        <v>0</v>
      </c>
      <c r="N492" s="53">
        <f t="shared" si="145"/>
        <v>0</v>
      </c>
      <c r="O492" s="53">
        <f t="shared" si="145"/>
        <v>0</v>
      </c>
    </row>
    <row r="493" ht="12.75"/>
    <row r="494" ht="12.75"/>
    <row r="495" ht="12.75"/>
    <row r="496" ht="12.75"/>
    <row r="497" spans="1:15" ht="51">
      <c r="A497" s="50" t="s">
        <v>733</v>
      </c>
      <c r="B497" s="50" t="s">
        <v>728</v>
      </c>
      <c r="C497" s="50" t="s">
        <v>734</v>
      </c>
      <c r="D497" s="127" t="s">
        <v>873</v>
      </c>
      <c r="E497" s="50" t="s">
        <v>757</v>
      </c>
      <c r="F497" s="50" t="s">
        <v>758</v>
      </c>
      <c r="G497" s="50" t="s">
        <v>759</v>
      </c>
      <c r="H497" s="50" t="s">
        <v>761</v>
      </c>
      <c r="I497" s="50" t="s">
        <v>760</v>
      </c>
      <c r="J497" s="50" t="s">
        <v>762</v>
      </c>
      <c r="K497" s="50" t="s">
        <v>763</v>
      </c>
      <c r="L497" s="50" t="s">
        <v>764</v>
      </c>
      <c r="M497" s="50" t="s">
        <v>765</v>
      </c>
      <c r="N497" s="50" t="s">
        <v>869</v>
      </c>
      <c r="O497" s="50" t="s">
        <v>872</v>
      </c>
    </row>
    <row r="498" spans="1:15" ht="12.75">
      <c r="A498" s="114" t="s">
        <v>527</v>
      </c>
      <c r="B498" s="115" t="s">
        <v>176</v>
      </c>
      <c r="C498" s="115">
        <v>441</v>
      </c>
      <c r="D498" s="69">
        <f>SUM(E498:M498)</f>
        <v>0</v>
      </c>
      <c r="E498" s="69">
        <f aca="true" t="shared" si="146" ref="E498:O501">SUM(E499)</f>
        <v>0</v>
      </c>
      <c r="F498" s="69">
        <f t="shared" si="146"/>
        <v>0</v>
      </c>
      <c r="G498" s="69">
        <f t="shared" si="146"/>
        <v>0</v>
      </c>
      <c r="H498" s="69">
        <f t="shared" si="146"/>
        <v>0</v>
      </c>
      <c r="I498" s="69">
        <f t="shared" si="146"/>
        <v>0</v>
      </c>
      <c r="J498" s="69">
        <f t="shared" si="146"/>
        <v>0</v>
      </c>
      <c r="K498" s="69">
        <f t="shared" si="146"/>
        <v>0</v>
      </c>
      <c r="L498" s="69">
        <f t="shared" si="146"/>
        <v>0</v>
      </c>
      <c r="M498" s="69">
        <f t="shared" si="146"/>
        <v>0</v>
      </c>
      <c r="N498" s="69">
        <f t="shared" si="146"/>
        <v>0</v>
      </c>
      <c r="O498" s="69">
        <f t="shared" si="146"/>
        <v>0</v>
      </c>
    </row>
    <row r="499" spans="1:15" ht="12.75">
      <c r="A499" s="110" t="s">
        <v>565</v>
      </c>
      <c r="B499" s="111" t="s">
        <v>206</v>
      </c>
      <c r="C499" s="111">
        <v>442</v>
      </c>
      <c r="D499" s="63">
        <f>SUM(E499:M499)</f>
        <v>0</v>
      </c>
      <c r="E499" s="63">
        <f t="shared" si="146"/>
        <v>0</v>
      </c>
      <c r="F499" s="63">
        <f t="shared" si="146"/>
        <v>0</v>
      </c>
      <c r="G499" s="63">
        <f t="shared" si="146"/>
        <v>0</v>
      </c>
      <c r="H499" s="63">
        <f t="shared" si="146"/>
        <v>0</v>
      </c>
      <c r="I499" s="63">
        <f t="shared" si="146"/>
        <v>0</v>
      </c>
      <c r="J499" s="63">
        <f t="shared" si="146"/>
        <v>0</v>
      </c>
      <c r="K499" s="63">
        <f t="shared" si="146"/>
        <v>0</v>
      </c>
      <c r="L499" s="63">
        <f t="shared" si="146"/>
        <v>0</v>
      </c>
      <c r="M499" s="63">
        <f t="shared" si="146"/>
        <v>0</v>
      </c>
      <c r="N499" s="63">
        <f t="shared" si="146"/>
        <v>0</v>
      </c>
      <c r="O499" s="63">
        <f t="shared" si="146"/>
        <v>0</v>
      </c>
    </row>
    <row r="500" spans="1:15" ht="12.75">
      <c r="A500" s="110" t="s">
        <v>595</v>
      </c>
      <c r="B500" s="111" t="s">
        <v>236</v>
      </c>
      <c r="C500" s="111">
        <v>443</v>
      </c>
      <c r="D500" s="63">
        <f>SUM(E500:M500)</f>
        <v>0</v>
      </c>
      <c r="E500" s="63">
        <f t="shared" si="146"/>
        <v>0</v>
      </c>
      <c r="F500" s="63">
        <f t="shared" si="146"/>
        <v>0</v>
      </c>
      <c r="G500" s="63">
        <f t="shared" si="146"/>
        <v>0</v>
      </c>
      <c r="H500" s="63">
        <f t="shared" si="146"/>
        <v>0</v>
      </c>
      <c r="I500" s="63">
        <f t="shared" si="146"/>
        <v>0</v>
      </c>
      <c r="J500" s="63">
        <f t="shared" si="146"/>
        <v>0</v>
      </c>
      <c r="K500" s="63">
        <f t="shared" si="146"/>
        <v>0</v>
      </c>
      <c r="L500" s="63">
        <f t="shared" si="146"/>
        <v>0</v>
      </c>
      <c r="M500" s="63">
        <f t="shared" si="146"/>
        <v>0</v>
      </c>
      <c r="N500" s="63">
        <f t="shared" si="146"/>
        <v>0</v>
      </c>
      <c r="O500" s="63">
        <f t="shared" si="146"/>
        <v>0</v>
      </c>
    </row>
    <row r="501" spans="1:15" ht="12.75">
      <c r="A501" s="110" t="s">
        <v>596</v>
      </c>
      <c r="B501" s="111" t="s">
        <v>237</v>
      </c>
      <c r="C501" s="111">
        <v>444</v>
      </c>
      <c r="D501" s="63">
        <f>SUM(E501:M501)</f>
        <v>0</v>
      </c>
      <c r="E501" s="63">
        <f t="shared" si="146"/>
        <v>0</v>
      </c>
      <c r="F501" s="63">
        <f t="shared" si="146"/>
        <v>0</v>
      </c>
      <c r="G501" s="63">
        <f t="shared" si="146"/>
        <v>0</v>
      </c>
      <c r="H501" s="63">
        <f t="shared" si="146"/>
        <v>0</v>
      </c>
      <c r="I501" s="63">
        <f t="shared" si="146"/>
        <v>0</v>
      </c>
      <c r="J501" s="63">
        <f t="shared" si="146"/>
        <v>0</v>
      </c>
      <c r="K501" s="63">
        <f t="shared" si="146"/>
        <v>0</v>
      </c>
      <c r="L501" s="63">
        <f t="shared" si="146"/>
        <v>0</v>
      </c>
      <c r="M501" s="63">
        <f t="shared" si="146"/>
        <v>0</v>
      </c>
      <c r="N501" s="63">
        <f t="shared" si="146"/>
        <v>0</v>
      </c>
      <c r="O501" s="63">
        <f t="shared" si="146"/>
        <v>0</v>
      </c>
    </row>
    <row r="502" spans="1:15" ht="12.75">
      <c r="A502" s="112" t="s">
        <v>597</v>
      </c>
      <c r="B502" s="116" t="s">
        <v>238</v>
      </c>
      <c r="C502" s="121">
        <v>445</v>
      </c>
      <c r="D502" s="117">
        <v>0</v>
      </c>
      <c r="E502" s="87">
        <v>0</v>
      </c>
      <c r="F502" s="87"/>
      <c r="G502" s="87"/>
      <c r="H502" s="87"/>
      <c r="I502" s="87"/>
      <c r="J502" s="87"/>
      <c r="K502" s="87"/>
      <c r="L502" s="87"/>
      <c r="M502" s="87"/>
      <c r="N502" s="87"/>
      <c r="O502" s="87"/>
    </row>
    <row r="503" spans="2:15" ht="12.75">
      <c r="B503" s="51" t="s">
        <v>732</v>
      </c>
      <c r="C503" s="52"/>
      <c r="D503" s="53">
        <f>SUM(D498)</f>
        <v>0</v>
      </c>
      <c r="E503" s="53">
        <f aca="true" t="shared" si="147" ref="E503:O503">SUM(E498)</f>
        <v>0</v>
      </c>
      <c r="F503" s="53">
        <f t="shared" si="147"/>
        <v>0</v>
      </c>
      <c r="G503" s="53">
        <f t="shared" si="147"/>
        <v>0</v>
      </c>
      <c r="H503" s="53">
        <f t="shared" si="147"/>
        <v>0</v>
      </c>
      <c r="I503" s="53">
        <f t="shared" si="147"/>
        <v>0</v>
      </c>
      <c r="J503" s="53">
        <f t="shared" si="147"/>
        <v>0</v>
      </c>
      <c r="K503" s="53">
        <f t="shared" si="147"/>
        <v>0</v>
      </c>
      <c r="L503" s="53">
        <f t="shared" si="147"/>
        <v>0</v>
      </c>
      <c r="M503" s="53">
        <f t="shared" si="147"/>
        <v>0</v>
      </c>
      <c r="N503" s="53">
        <f t="shared" si="147"/>
        <v>0</v>
      </c>
      <c r="O503" s="53">
        <f t="shared" si="147"/>
        <v>0</v>
      </c>
    </row>
    <row r="504" ht="12.75"/>
    <row r="505" spans="1:5" ht="12.75">
      <c r="A505" s="39"/>
      <c r="B505" s="157" t="s">
        <v>876</v>
      </c>
      <c r="C505" s="157"/>
      <c r="D505" s="157"/>
      <c r="E505" s="39"/>
    </row>
    <row r="506" spans="1:5" ht="12.75">
      <c r="A506" s="60"/>
      <c r="B506" s="60"/>
      <c r="E506" s="37"/>
    </row>
    <row r="507" spans="1:15" ht="51">
      <c r="A507" s="50" t="s">
        <v>733</v>
      </c>
      <c r="B507" s="50" t="s">
        <v>728</v>
      </c>
      <c r="C507" s="50" t="s">
        <v>734</v>
      </c>
      <c r="D507" s="129" t="str">
        <f>CONCATENATE("Plan ",'[1]RefStr'!$C$26,".")</f>
        <v>Plan 2016.</v>
      </c>
      <c r="E507" s="50" t="s">
        <v>757</v>
      </c>
      <c r="F507" s="50" t="s">
        <v>758</v>
      </c>
      <c r="G507" s="50" t="s">
        <v>759</v>
      </c>
      <c r="H507" s="50" t="s">
        <v>761</v>
      </c>
      <c r="I507" s="50" t="s">
        <v>760</v>
      </c>
      <c r="J507" s="50" t="s">
        <v>762</v>
      </c>
      <c r="K507" s="50" t="s">
        <v>763</v>
      </c>
      <c r="L507" s="50" t="s">
        <v>764</v>
      </c>
      <c r="M507" s="50" t="s">
        <v>765</v>
      </c>
      <c r="N507" s="50" t="str">
        <f>CONCATENATE("Procjena ",'[1]RefStr'!$C$26+1,".")</f>
        <v>Procjena 2017.</v>
      </c>
      <c r="O507" s="50" t="str">
        <f>CONCATENATE("Procjena ",'[1]RefStr'!$C$26+2,".")</f>
        <v>Procjena 2018.</v>
      </c>
    </row>
    <row r="508" spans="1:15" ht="12.75">
      <c r="A508" s="67" t="s">
        <v>343</v>
      </c>
      <c r="B508" s="68" t="s">
        <v>0</v>
      </c>
      <c r="C508" s="130">
        <v>1</v>
      </c>
      <c r="D508" s="69">
        <f>SUM(E508:M508)</f>
        <v>20513</v>
      </c>
      <c r="E508" s="69">
        <f>E509+E546</f>
        <v>0</v>
      </c>
      <c r="F508" s="69">
        <f aca="true" t="shared" si="148" ref="F508:O508">F509+F546</f>
        <v>0</v>
      </c>
      <c r="G508" s="69">
        <f t="shared" si="148"/>
        <v>0</v>
      </c>
      <c r="H508" s="69">
        <f t="shared" si="148"/>
        <v>0</v>
      </c>
      <c r="I508" s="69">
        <f t="shared" si="148"/>
        <v>20513</v>
      </c>
      <c r="J508" s="69">
        <f t="shared" si="148"/>
        <v>0</v>
      </c>
      <c r="K508" s="69">
        <f t="shared" si="148"/>
        <v>0</v>
      </c>
      <c r="L508" s="69">
        <f t="shared" si="148"/>
        <v>0</v>
      </c>
      <c r="M508" s="69">
        <f t="shared" si="148"/>
        <v>0</v>
      </c>
      <c r="N508" s="69">
        <f t="shared" si="148"/>
        <v>0</v>
      </c>
      <c r="O508" s="69">
        <f t="shared" si="148"/>
        <v>0</v>
      </c>
    </row>
    <row r="509" spans="1:15" ht="12.75">
      <c r="A509" s="61" t="s">
        <v>805</v>
      </c>
      <c r="B509" s="62" t="s">
        <v>774</v>
      </c>
      <c r="C509" s="131">
        <v>2</v>
      </c>
      <c r="D509" s="63">
        <f aca="true" t="shared" si="149" ref="D509:D546">SUM(E509:M509)</f>
        <v>20513</v>
      </c>
      <c r="E509" s="63">
        <f aca="true" t="shared" si="150" ref="E509:O509">SUM(E510,E527,E536)</f>
        <v>0</v>
      </c>
      <c r="F509" s="63">
        <f t="shared" si="150"/>
        <v>0</v>
      </c>
      <c r="G509" s="63">
        <f t="shared" si="150"/>
        <v>0</v>
      </c>
      <c r="H509" s="63">
        <f t="shared" si="150"/>
        <v>0</v>
      </c>
      <c r="I509" s="63">
        <f t="shared" si="150"/>
        <v>20513</v>
      </c>
      <c r="J509" s="63">
        <f t="shared" si="150"/>
        <v>0</v>
      </c>
      <c r="K509" s="63">
        <f t="shared" si="150"/>
        <v>0</v>
      </c>
      <c r="L509" s="63">
        <f t="shared" si="150"/>
        <v>0</v>
      </c>
      <c r="M509" s="63">
        <f t="shared" si="150"/>
        <v>0</v>
      </c>
      <c r="N509" s="63">
        <f t="shared" si="150"/>
        <v>0</v>
      </c>
      <c r="O509" s="63">
        <f t="shared" si="150"/>
        <v>0</v>
      </c>
    </row>
    <row r="510" spans="1:15" ht="12.75">
      <c r="A510" s="61" t="s">
        <v>806</v>
      </c>
      <c r="B510" s="62" t="s">
        <v>775</v>
      </c>
      <c r="C510" s="131">
        <v>3</v>
      </c>
      <c r="D510" s="63">
        <f t="shared" si="149"/>
        <v>17503</v>
      </c>
      <c r="E510" s="63">
        <f aca="true" t="shared" si="151" ref="E510:O510">SUM(E511,E515,E523,E525)</f>
        <v>0</v>
      </c>
      <c r="F510" s="63">
        <f t="shared" si="151"/>
        <v>0</v>
      </c>
      <c r="G510" s="63">
        <f t="shared" si="151"/>
        <v>0</v>
      </c>
      <c r="H510" s="63">
        <f t="shared" si="151"/>
        <v>0</v>
      </c>
      <c r="I510" s="63">
        <f t="shared" si="151"/>
        <v>17503</v>
      </c>
      <c r="J510" s="63">
        <f t="shared" si="151"/>
        <v>0</v>
      </c>
      <c r="K510" s="63">
        <f t="shared" si="151"/>
        <v>0</v>
      </c>
      <c r="L510" s="63">
        <f t="shared" si="151"/>
        <v>0</v>
      </c>
      <c r="M510" s="63">
        <f t="shared" si="151"/>
        <v>0</v>
      </c>
      <c r="N510" s="63">
        <f t="shared" si="151"/>
        <v>0</v>
      </c>
      <c r="O510" s="63">
        <f t="shared" si="151"/>
        <v>0</v>
      </c>
    </row>
    <row r="511" spans="1:15" ht="12.75">
      <c r="A511" s="61" t="s">
        <v>807</v>
      </c>
      <c r="B511" s="62" t="s">
        <v>776</v>
      </c>
      <c r="C511" s="131">
        <v>4</v>
      </c>
      <c r="D511" s="63">
        <f t="shared" si="149"/>
        <v>17503</v>
      </c>
      <c r="E511" s="63">
        <f aca="true" t="shared" si="152" ref="E511:O511">SUM(E512:E514)</f>
        <v>0</v>
      </c>
      <c r="F511" s="63">
        <f t="shared" si="152"/>
        <v>0</v>
      </c>
      <c r="G511" s="63">
        <f t="shared" si="152"/>
        <v>0</v>
      </c>
      <c r="H511" s="63">
        <f t="shared" si="152"/>
        <v>0</v>
      </c>
      <c r="I511" s="63">
        <f t="shared" si="152"/>
        <v>17503</v>
      </c>
      <c r="J511" s="63">
        <f t="shared" si="152"/>
        <v>0</v>
      </c>
      <c r="K511" s="63">
        <f t="shared" si="152"/>
        <v>0</v>
      </c>
      <c r="L511" s="63">
        <f t="shared" si="152"/>
        <v>0</v>
      </c>
      <c r="M511" s="63">
        <f t="shared" si="152"/>
        <v>0</v>
      </c>
      <c r="N511" s="63">
        <f t="shared" si="152"/>
        <v>0</v>
      </c>
      <c r="O511" s="63">
        <f t="shared" si="152"/>
        <v>0</v>
      </c>
    </row>
    <row r="512" spans="1:15" ht="12.75">
      <c r="A512" s="64" t="s">
        <v>808</v>
      </c>
      <c r="B512" s="65" t="s">
        <v>877</v>
      </c>
      <c r="C512" s="131">
        <v>5</v>
      </c>
      <c r="D512" s="66">
        <f t="shared" si="149"/>
        <v>17503</v>
      </c>
      <c r="E512" s="15"/>
      <c r="F512" s="15"/>
      <c r="G512" s="15"/>
      <c r="H512" s="15"/>
      <c r="I512" s="15">
        <v>17503</v>
      </c>
      <c r="J512" s="15"/>
      <c r="K512" s="15"/>
      <c r="L512" s="15"/>
      <c r="M512" s="15"/>
      <c r="N512" s="15"/>
      <c r="O512" s="15"/>
    </row>
    <row r="513" spans="1:15" ht="12.75">
      <c r="A513" s="64" t="s">
        <v>809</v>
      </c>
      <c r="B513" s="65" t="s">
        <v>777</v>
      </c>
      <c r="C513" s="131">
        <v>6</v>
      </c>
      <c r="D513" s="66">
        <f t="shared" si="149"/>
        <v>0</v>
      </c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12.75">
      <c r="A514" s="64" t="s">
        <v>810</v>
      </c>
      <c r="B514" s="65" t="s">
        <v>778</v>
      </c>
      <c r="C514" s="131">
        <v>7</v>
      </c>
      <c r="D514" s="66">
        <f t="shared" si="149"/>
        <v>0</v>
      </c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12.75">
      <c r="A515" s="61" t="s">
        <v>811</v>
      </c>
      <c r="B515" s="62" t="s">
        <v>779</v>
      </c>
      <c r="C515" s="131">
        <v>8</v>
      </c>
      <c r="D515" s="63">
        <f t="shared" si="149"/>
        <v>0</v>
      </c>
      <c r="E515" s="63">
        <f aca="true" t="shared" si="153" ref="E515:O515">SUM(E516:E522)</f>
        <v>0</v>
      </c>
      <c r="F515" s="63">
        <f t="shared" si="153"/>
        <v>0</v>
      </c>
      <c r="G515" s="63">
        <f t="shared" si="153"/>
        <v>0</v>
      </c>
      <c r="H515" s="63">
        <f t="shared" si="153"/>
        <v>0</v>
      </c>
      <c r="I515" s="63">
        <f t="shared" si="153"/>
        <v>0</v>
      </c>
      <c r="J515" s="63">
        <f t="shared" si="153"/>
        <v>0</v>
      </c>
      <c r="K515" s="63">
        <f t="shared" si="153"/>
        <v>0</v>
      </c>
      <c r="L515" s="63">
        <f t="shared" si="153"/>
        <v>0</v>
      </c>
      <c r="M515" s="63">
        <f t="shared" si="153"/>
        <v>0</v>
      </c>
      <c r="N515" s="63">
        <f t="shared" si="153"/>
        <v>0</v>
      </c>
      <c r="O515" s="63">
        <f t="shared" si="153"/>
        <v>0</v>
      </c>
    </row>
    <row r="516" spans="1:15" ht="12.75">
      <c r="A516" s="64" t="s">
        <v>812</v>
      </c>
      <c r="B516" s="65" t="s">
        <v>780</v>
      </c>
      <c r="C516" s="131">
        <v>9</v>
      </c>
      <c r="D516" s="66">
        <f t="shared" si="149"/>
        <v>0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12.75">
      <c r="A517" s="64" t="s">
        <v>813</v>
      </c>
      <c r="B517" s="65" t="s">
        <v>781</v>
      </c>
      <c r="C517" s="131">
        <v>10</v>
      </c>
      <c r="D517" s="66">
        <f t="shared" si="149"/>
        <v>0</v>
      </c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12.75">
      <c r="A518" s="64" t="s">
        <v>814</v>
      </c>
      <c r="B518" s="65" t="s">
        <v>782</v>
      </c>
      <c r="C518" s="131">
        <v>11</v>
      </c>
      <c r="D518" s="66">
        <f t="shared" si="149"/>
        <v>0</v>
      </c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12.75">
      <c r="A519" s="64" t="s">
        <v>815</v>
      </c>
      <c r="B519" s="65" t="s">
        <v>783</v>
      </c>
      <c r="C519" s="131">
        <v>12</v>
      </c>
      <c r="D519" s="66">
        <f t="shared" si="149"/>
        <v>0</v>
      </c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12.75">
      <c r="A520" s="64" t="s">
        <v>816</v>
      </c>
      <c r="B520" s="65" t="s">
        <v>784</v>
      </c>
      <c r="C520" s="131">
        <v>13</v>
      </c>
      <c r="D520" s="66">
        <f t="shared" si="149"/>
        <v>0</v>
      </c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12.75">
      <c r="A521" s="64" t="s">
        <v>817</v>
      </c>
      <c r="B521" s="65" t="s">
        <v>785</v>
      </c>
      <c r="C521" s="131">
        <v>14</v>
      </c>
      <c r="D521" s="66">
        <f t="shared" si="149"/>
        <v>0</v>
      </c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12.75">
      <c r="A522" s="64" t="s">
        <v>818</v>
      </c>
      <c r="B522" s="65" t="s">
        <v>786</v>
      </c>
      <c r="C522" s="131">
        <v>15</v>
      </c>
      <c r="D522" s="66">
        <f t="shared" si="149"/>
        <v>0</v>
      </c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12.75">
      <c r="A523" s="61" t="s">
        <v>819</v>
      </c>
      <c r="B523" s="62" t="s">
        <v>787</v>
      </c>
      <c r="C523" s="131">
        <v>16</v>
      </c>
      <c r="D523" s="63">
        <f t="shared" si="149"/>
        <v>0</v>
      </c>
      <c r="E523" s="63">
        <f aca="true" t="shared" si="154" ref="E523:O523">SUM(E524)</f>
        <v>0</v>
      </c>
      <c r="F523" s="63">
        <f t="shared" si="154"/>
        <v>0</v>
      </c>
      <c r="G523" s="63">
        <f t="shared" si="154"/>
        <v>0</v>
      </c>
      <c r="H523" s="63">
        <f t="shared" si="154"/>
        <v>0</v>
      </c>
      <c r="I523" s="63">
        <f t="shared" si="154"/>
        <v>0</v>
      </c>
      <c r="J523" s="63">
        <f t="shared" si="154"/>
        <v>0</v>
      </c>
      <c r="K523" s="63">
        <f t="shared" si="154"/>
        <v>0</v>
      </c>
      <c r="L523" s="63">
        <f t="shared" si="154"/>
        <v>0</v>
      </c>
      <c r="M523" s="63">
        <f t="shared" si="154"/>
        <v>0</v>
      </c>
      <c r="N523" s="63">
        <f t="shared" si="154"/>
        <v>0</v>
      </c>
      <c r="O523" s="63">
        <f t="shared" si="154"/>
        <v>0</v>
      </c>
    </row>
    <row r="524" spans="1:15" ht="12.75">
      <c r="A524" s="64" t="s">
        <v>820</v>
      </c>
      <c r="B524" s="65" t="s">
        <v>787</v>
      </c>
      <c r="C524" s="131">
        <v>17</v>
      </c>
      <c r="D524" s="63">
        <f t="shared" si="149"/>
        <v>0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12.75">
      <c r="A525" s="61" t="s">
        <v>821</v>
      </c>
      <c r="B525" s="62" t="s">
        <v>788</v>
      </c>
      <c r="C525" s="131">
        <v>18</v>
      </c>
      <c r="D525" s="63">
        <f t="shared" si="149"/>
        <v>0</v>
      </c>
      <c r="E525" s="63">
        <f aca="true" t="shared" si="155" ref="E525:O525">SUM(E526)</f>
        <v>0</v>
      </c>
      <c r="F525" s="63">
        <f t="shared" si="155"/>
        <v>0</v>
      </c>
      <c r="G525" s="63">
        <f t="shared" si="155"/>
        <v>0</v>
      </c>
      <c r="H525" s="63">
        <f t="shared" si="155"/>
        <v>0</v>
      </c>
      <c r="I525" s="63">
        <f t="shared" si="155"/>
        <v>0</v>
      </c>
      <c r="J525" s="63">
        <f t="shared" si="155"/>
        <v>0</v>
      </c>
      <c r="K525" s="63">
        <f t="shared" si="155"/>
        <v>0</v>
      </c>
      <c r="L525" s="63">
        <f t="shared" si="155"/>
        <v>0</v>
      </c>
      <c r="M525" s="63">
        <f t="shared" si="155"/>
        <v>0</v>
      </c>
      <c r="N525" s="63">
        <f t="shared" si="155"/>
        <v>0</v>
      </c>
      <c r="O525" s="63">
        <f t="shared" si="155"/>
        <v>0</v>
      </c>
    </row>
    <row r="526" spans="1:15" ht="12.75">
      <c r="A526" s="64" t="s">
        <v>822</v>
      </c>
      <c r="B526" s="65" t="s">
        <v>788</v>
      </c>
      <c r="C526" s="131">
        <v>19</v>
      </c>
      <c r="D526" s="63">
        <f t="shared" si="149"/>
        <v>0</v>
      </c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12.75">
      <c r="A527" s="61" t="s">
        <v>823</v>
      </c>
      <c r="B527" s="62" t="s">
        <v>789</v>
      </c>
      <c r="C527" s="131">
        <v>20</v>
      </c>
      <c r="D527" s="63">
        <f t="shared" si="149"/>
        <v>0</v>
      </c>
      <c r="E527" s="63">
        <f aca="true" t="shared" si="156" ref="E527:O527">SUM(E528)</f>
        <v>0</v>
      </c>
      <c r="F527" s="63">
        <f t="shared" si="156"/>
        <v>0</v>
      </c>
      <c r="G527" s="63">
        <f t="shared" si="156"/>
        <v>0</v>
      </c>
      <c r="H527" s="63">
        <f t="shared" si="156"/>
        <v>0</v>
      </c>
      <c r="I527" s="63">
        <f t="shared" si="156"/>
        <v>0</v>
      </c>
      <c r="J527" s="63">
        <f t="shared" si="156"/>
        <v>0</v>
      </c>
      <c r="K527" s="63">
        <f t="shared" si="156"/>
        <v>0</v>
      </c>
      <c r="L527" s="63">
        <f t="shared" si="156"/>
        <v>0</v>
      </c>
      <c r="M527" s="63">
        <f t="shared" si="156"/>
        <v>0</v>
      </c>
      <c r="N527" s="63">
        <f t="shared" si="156"/>
        <v>0</v>
      </c>
      <c r="O527" s="63">
        <f t="shared" si="156"/>
        <v>0</v>
      </c>
    </row>
    <row r="528" spans="1:15" ht="12.75">
      <c r="A528" s="61" t="s">
        <v>824</v>
      </c>
      <c r="B528" s="62" t="s">
        <v>789</v>
      </c>
      <c r="C528" s="131">
        <v>21</v>
      </c>
      <c r="D528" s="63">
        <f t="shared" si="149"/>
        <v>0</v>
      </c>
      <c r="E528" s="63">
        <f aca="true" t="shared" si="157" ref="E528:O528">SUM(E529:E535)</f>
        <v>0</v>
      </c>
      <c r="F528" s="63">
        <f t="shared" si="157"/>
        <v>0</v>
      </c>
      <c r="G528" s="63">
        <f t="shared" si="157"/>
        <v>0</v>
      </c>
      <c r="H528" s="63">
        <f t="shared" si="157"/>
        <v>0</v>
      </c>
      <c r="I528" s="63">
        <f t="shared" si="157"/>
        <v>0</v>
      </c>
      <c r="J528" s="63">
        <f t="shared" si="157"/>
        <v>0</v>
      </c>
      <c r="K528" s="63">
        <f t="shared" si="157"/>
        <v>0</v>
      </c>
      <c r="L528" s="63">
        <f t="shared" si="157"/>
        <v>0</v>
      </c>
      <c r="M528" s="63">
        <f t="shared" si="157"/>
        <v>0</v>
      </c>
      <c r="N528" s="63">
        <f t="shared" si="157"/>
        <v>0</v>
      </c>
      <c r="O528" s="63">
        <f t="shared" si="157"/>
        <v>0</v>
      </c>
    </row>
    <row r="529" spans="1:15" ht="12.75">
      <c r="A529" s="64" t="s">
        <v>825</v>
      </c>
      <c r="B529" s="65" t="s">
        <v>790</v>
      </c>
      <c r="C529" s="131">
        <v>22</v>
      </c>
      <c r="D529" s="66">
        <f t="shared" si="149"/>
        <v>0</v>
      </c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12.75">
      <c r="A530" s="64" t="s">
        <v>826</v>
      </c>
      <c r="B530" s="65" t="s">
        <v>791</v>
      </c>
      <c r="C530" s="131">
        <v>23</v>
      </c>
      <c r="D530" s="66">
        <f t="shared" si="149"/>
        <v>0</v>
      </c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12.75">
      <c r="A531" s="64" t="s">
        <v>827</v>
      </c>
      <c r="B531" s="65" t="s">
        <v>792</v>
      </c>
      <c r="C531" s="131">
        <v>24</v>
      </c>
      <c r="D531" s="66">
        <f t="shared" si="149"/>
        <v>0</v>
      </c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12.75">
      <c r="A532" s="64" t="s">
        <v>828</v>
      </c>
      <c r="B532" s="65" t="s">
        <v>793</v>
      </c>
      <c r="C532" s="131">
        <v>25</v>
      </c>
      <c r="D532" s="66">
        <f t="shared" si="149"/>
        <v>0</v>
      </c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12.75">
      <c r="A533" s="64" t="s">
        <v>829</v>
      </c>
      <c r="B533" s="65" t="s">
        <v>794</v>
      </c>
      <c r="C533" s="131">
        <v>26</v>
      </c>
      <c r="D533" s="66">
        <f t="shared" si="149"/>
        <v>0</v>
      </c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12.75">
      <c r="A534" s="64" t="s">
        <v>830</v>
      </c>
      <c r="B534" s="65" t="s">
        <v>795</v>
      </c>
      <c r="C534" s="131">
        <v>27</v>
      </c>
      <c r="D534" s="66">
        <f t="shared" si="149"/>
        <v>0</v>
      </c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12.75">
      <c r="A535" s="64" t="s">
        <v>831</v>
      </c>
      <c r="B535" s="65" t="s">
        <v>796</v>
      </c>
      <c r="C535" s="131">
        <v>28</v>
      </c>
      <c r="D535" s="66">
        <f t="shared" si="149"/>
        <v>0</v>
      </c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12.75">
      <c r="A536" s="61" t="s">
        <v>832</v>
      </c>
      <c r="B536" s="62" t="s">
        <v>797</v>
      </c>
      <c r="C536" s="131">
        <v>29</v>
      </c>
      <c r="D536" s="63">
        <f t="shared" si="149"/>
        <v>3010</v>
      </c>
      <c r="E536" s="63">
        <f aca="true" t="shared" si="158" ref="E536:O536">SUM(E537,E539,E543)</f>
        <v>0</v>
      </c>
      <c r="F536" s="63">
        <f t="shared" si="158"/>
        <v>0</v>
      </c>
      <c r="G536" s="63">
        <f t="shared" si="158"/>
        <v>0</v>
      </c>
      <c r="H536" s="63">
        <f t="shared" si="158"/>
        <v>0</v>
      </c>
      <c r="I536" s="63">
        <f t="shared" si="158"/>
        <v>3010</v>
      </c>
      <c r="J536" s="63">
        <f t="shared" si="158"/>
        <v>0</v>
      </c>
      <c r="K536" s="63">
        <f t="shared" si="158"/>
        <v>0</v>
      </c>
      <c r="L536" s="63">
        <f t="shared" si="158"/>
        <v>0</v>
      </c>
      <c r="M536" s="63">
        <f t="shared" si="158"/>
        <v>0</v>
      </c>
      <c r="N536" s="63">
        <f t="shared" si="158"/>
        <v>0</v>
      </c>
      <c r="O536" s="63">
        <f t="shared" si="158"/>
        <v>0</v>
      </c>
    </row>
    <row r="537" spans="1:15" ht="12.75">
      <c r="A537" s="61" t="s">
        <v>833</v>
      </c>
      <c r="B537" s="62" t="s">
        <v>798</v>
      </c>
      <c r="C537" s="131">
        <v>30</v>
      </c>
      <c r="D537" s="63">
        <f t="shared" si="149"/>
        <v>0</v>
      </c>
      <c r="E537" s="63">
        <f aca="true" t="shared" si="159" ref="E537:O537">SUM(E538)</f>
        <v>0</v>
      </c>
      <c r="F537" s="63">
        <f t="shared" si="159"/>
        <v>0</v>
      </c>
      <c r="G537" s="63">
        <f t="shared" si="159"/>
        <v>0</v>
      </c>
      <c r="H537" s="63">
        <f t="shared" si="159"/>
        <v>0</v>
      </c>
      <c r="I537" s="63">
        <f t="shared" si="159"/>
        <v>0</v>
      </c>
      <c r="J537" s="63">
        <f t="shared" si="159"/>
        <v>0</v>
      </c>
      <c r="K537" s="63">
        <f t="shared" si="159"/>
        <v>0</v>
      </c>
      <c r="L537" s="63">
        <f t="shared" si="159"/>
        <v>0</v>
      </c>
      <c r="M537" s="63">
        <f t="shared" si="159"/>
        <v>0</v>
      </c>
      <c r="N537" s="63">
        <f t="shared" si="159"/>
        <v>0</v>
      </c>
      <c r="O537" s="63">
        <f t="shared" si="159"/>
        <v>0</v>
      </c>
    </row>
    <row r="538" spans="1:15" ht="12.75">
      <c r="A538" s="64" t="s">
        <v>834</v>
      </c>
      <c r="B538" s="65" t="s">
        <v>798</v>
      </c>
      <c r="C538" s="131">
        <v>31</v>
      </c>
      <c r="D538" s="66">
        <f t="shared" si="149"/>
        <v>0</v>
      </c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12.75">
      <c r="A539" s="61" t="s">
        <v>835</v>
      </c>
      <c r="B539" s="62" t="s">
        <v>799</v>
      </c>
      <c r="C539" s="131">
        <v>32</v>
      </c>
      <c r="D539" s="63">
        <f t="shared" si="149"/>
        <v>2712</v>
      </c>
      <c r="E539" s="63">
        <f aca="true" t="shared" si="160" ref="E539:O539">SUM(E540:E542)</f>
        <v>0</v>
      </c>
      <c r="F539" s="63">
        <f t="shared" si="160"/>
        <v>0</v>
      </c>
      <c r="G539" s="63">
        <f t="shared" si="160"/>
        <v>0</v>
      </c>
      <c r="H539" s="63">
        <f t="shared" si="160"/>
        <v>0</v>
      </c>
      <c r="I539" s="63">
        <f t="shared" si="160"/>
        <v>2712</v>
      </c>
      <c r="J539" s="63">
        <f t="shared" si="160"/>
        <v>0</v>
      </c>
      <c r="K539" s="63">
        <f t="shared" si="160"/>
        <v>0</v>
      </c>
      <c r="L539" s="63">
        <f t="shared" si="160"/>
        <v>0</v>
      </c>
      <c r="M539" s="63">
        <f t="shared" si="160"/>
        <v>0</v>
      </c>
      <c r="N539" s="63">
        <f t="shared" si="160"/>
        <v>0</v>
      </c>
      <c r="O539" s="63">
        <f t="shared" si="160"/>
        <v>0</v>
      </c>
    </row>
    <row r="540" spans="1:15" ht="12.75">
      <c r="A540" s="64" t="s">
        <v>836</v>
      </c>
      <c r="B540" s="65" t="s">
        <v>799</v>
      </c>
      <c r="C540" s="131">
        <v>33</v>
      </c>
      <c r="D540" s="66">
        <f t="shared" si="149"/>
        <v>2625</v>
      </c>
      <c r="E540" s="15"/>
      <c r="F540" s="15"/>
      <c r="G540" s="15"/>
      <c r="H540" s="15"/>
      <c r="I540" s="15">
        <v>2625</v>
      </c>
      <c r="J540" s="15"/>
      <c r="K540" s="15"/>
      <c r="L540" s="15"/>
      <c r="M540" s="15"/>
      <c r="N540" s="15"/>
      <c r="O540" s="15"/>
    </row>
    <row r="541" spans="1:15" ht="12.75">
      <c r="A541" s="64" t="s">
        <v>837</v>
      </c>
      <c r="B541" s="65" t="s">
        <v>800</v>
      </c>
      <c r="C541" s="131">
        <v>34</v>
      </c>
      <c r="D541" s="66">
        <f t="shared" si="149"/>
        <v>87</v>
      </c>
      <c r="E541" s="15"/>
      <c r="F541" s="15"/>
      <c r="G541" s="15"/>
      <c r="H541" s="15"/>
      <c r="I541" s="15">
        <v>87</v>
      </c>
      <c r="J541" s="15"/>
      <c r="K541" s="15"/>
      <c r="L541" s="15"/>
      <c r="M541" s="15"/>
      <c r="N541" s="15"/>
      <c r="O541" s="15"/>
    </row>
    <row r="542" spans="1:15" ht="12.75">
      <c r="A542" s="64" t="s">
        <v>838</v>
      </c>
      <c r="B542" s="65" t="s">
        <v>801</v>
      </c>
      <c r="C542" s="131">
        <v>35</v>
      </c>
      <c r="D542" s="66">
        <f t="shared" si="149"/>
        <v>0</v>
      </c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12.75">
      <c r="A543" s="61" t="s">
        <v>839</v>
      </c>
      <c r="B543" s="62" t="s">
        <v>802</v>
      </c>
      <c r="C543" s="131">
        <v>36</v>
      </c>
      <c r="D543" s="63">
        <f t="shared" si="149"/>
        <v>298</v>
      </c>
      <c r="E543" s="63">
        <f aca="true" t="shared" si="161" ref="E543:O543">SUM(E544:E545)</f>
        <v>0</v>
      </c>
      <c r="F543" s="63">
        <f t="shared" si="161"/>
        <v>0</v>
      </c>
      <c r="G543" s="63">
        <f t="shared" si="161"/>
        <v>0</v>
      </c>
      <c r="H543" s="63">
        <f t="shared" si="161"/>
        <v>0</v>
      </c>
      <c r="I543" s="63">
        <f t="shared" si="161"/>
        <v>298</v>
      </c>
      <c r="J543" s="63">
        <f t="shared" si="161"/>
        <v>0</v>
      </c>
      <c r="K543" s="63">
        <f t="shared" si="161"/>
        <v>0</v>
      </c>
      <c r="L543" s="63">
        <f t="shared" si="161"/>
        <v>0</v>
      </c>
      <c r="M543" s="63">
        <f t="shared" si="161"/>
        <v>0</v>
      </c>
      <c r="N543" s="63">
        <f t="shared" si="161"/>
        <v>0</v>
      </c>
      <c r="O543" s="63">
        <f t="shared" si="161"/>
        <v>0</v>
      </c>
    </row>
    <row r="544" spans="1:15" ht="12.75">
      <c r="A544" s="64" t="s">
        <v>840</v>
      </c>
      <c r="B544" s="65" t="s">
        <v>802</v>
      </c>
      <c r="C544" s="131">
        <v>37</v>
      </c>
      <c r="D544" s="66">
        <f t="shared" si="149"/>
        <v>298</v>
      </c>
      <c r="E544" s="15"/>
      <c r="F544" s="15"/>
      <c r="G544" s="15"/>
      <c r="H544" s="15"/>
      <c r="I544" s="15">
        <v>298</v>
      </c>
      <c r="J544" s="15"/>
      <c r="K544" s="15"/>
      <c r="L544" s="15"/>
      <c r="M544" s="15"/>
      <c r="N544" s="15"/>
      <c r="O544" s="15"/>
    </row>
    <row r="545" spans="1:15" ht="12.75">
      <c r="A545" s="132" t="s">
        <v>841</v>
      </c>
      <c r="B545" s="133" t="s">
        <v>803</v>
      </c>
      <c r="C545" s="134">
        <v>38</v>
      </c>
      <c r="D545" s="117">
        <f t="shared" si="149"/>
        <v>0</v>
      </c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</row>
    <row r="546" spans="1:15" ht="12.75">
      <c r="A546" s="13" t="s">
        <v>457</v>
      </c>
      <c r="B546" s="7" t="s">
        <v>97</v>
      </c>
      <c r="C546" s="109">
        <v>38</v>
      </c>
      <c r="D546" s="17">
        <f t="shared" si="149"/>
        <v>0</v>
      </c>
      <c r="E546" s="17">
        <f aca="true" t="shared" si="162" ref="E546:O546">SUM(E547:E547)</f>
        <v>0</v>
      </c>
      <c r="F546" s="17">
        <f t="shared" si="162"/>
        <v>0</v>
      </c>
      <c r="G546" s="17">
        <f t="shared" si="162"/>
        <v>0</v>
      </c>
      <c r="H546" s="17">
        <f t="shared" si="162"/>
        <v>0</v>
      </c>
      <c r="I546" s="17">
        <f t="shared" si="162"/>
        <v>0</v>
      </c>
      <c r="J546" s="17">
        <f t="shared" si="162"/>
        <v>0</v>
      </c>
      <c r="K546" s="17">
        <f t="shared" si="162"/>
        <v>0</v>
      </c>
      <c r="L546" s="17">
        <f t="shared" si="162"/>
        <v>0</v>
      </c>
      <c r="M546" s="17">
        <f t="shared" si="162"/>
        <v>0</v>
      </c>
      <c r="N546" s="17">
        <f t="shared" si="162"/>
        <v>0</v>
      </c>
      <c r="O546" s="17">
        <f t="shared" si="162"/>
        <v>0</v>
      </c>
    </row>
    <row r="547" spans="1:15" ht="12.75">
      <c r="A547" s="14" t="s">
        <v>458</v>
      </c>
      <c r="B547" s="9" t="s">
        <v>97</v>
      </c>
      <c r="C547" s="109">
        <v>40</v>
      </c>
      <c r="D547" s="8">
        <f>SUM(E547:M547)</f>
        <v>0</v>
      </c>
      <c r="E547" s="15"/>
      <c r="F547" s="15"/>
      <c r="G547" s="15"/>
      <c r="H547" s="15"/>
      <c r="I547" s="15"/>
      <c r="J547" s="15"/>
      <c r="K547" s="15"/>
      <c r="L547" s="15"/>
      <c r="M547" s="15"/>
      <c r="N547" s="15">
        <f>E547*1</f>
        <v>0</v>
      </c>
      <c r="O547" s="15">
        <f>N547*1</f>
        <v>0</v>
      </c>
    </row>
    <row r="548" spans="1:15" ht="12.75">
      <c r="A548" s="100"/>
      <c r="B548" s="70" t="s">
        <v>878</v>
      </c>
      <c r="C548" s="71"/>
      <c r="D548" s="72">
        <f aca="true" t="shared" si="163" ref="D548:O548">SUM(D508)</f>
        <v>20513</v>
      </c>
      <c r="E548" s="72">
        <f t="shared" si="163"/>
        <v>0</v>
      </c>
      <c r="F548" s="72">
        <f t="shared" si="163"/>
        <v>0</v>
      </c>
      <c r="G548" s="72">
        <f t="shared" si="163"/>
        <v>0</v>
      </c>
      <c r="H548" s="72">
        <f t="shared" si="163"/>
        <v>0</v>
      </c>
      <c r="I548" s="72">
        <f t="shared" si="163"/>
        <v>20513</v>
      </c>
      <c r="J548" s="72">
        <f t="shared" si="163"/>
        <v>0</v>
      </c>
      <c r="K548" s="72">
        <f t="shared" si="163"/>
        <v>0</v>
      </c>
      <c r="L548" s="72">
        <f t="shared" si="163"/>
        <v>0</v>
      </c>
      <c r="M548" s="72">
        <f t="shared" si="163"/>
        <v>0</v>
      </c>
      <c r="N548" s="72">
        <f t="shared" si="163"/>
        <v>0</v>
      </c>
      <c r="O548" s="72">
        <f t="shared" si="163"/>
        <v>0</v>
      </c>
    </row>
    <row r="549" ht="12.75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</sheetData>
  <sheetProtection/>
  <mergeCells count="14">
    <mergeCell ref="B505:D505"/>
    <mergeCell ref="A11:B11"/>
    <mergeCell ref="A13:B13"/>
    <mergeCell ref="A14:B14"/>
    <mergeCell ref="A15:B15"/>
    <mergeCell ref="B17:D17"/>
    <mergeCell ref="A4:B4"/>
    <mergeCell ref="A5:B5"/>
    <mergeCell ref="A6:B6"/>
    <mergeCell ref="A7:B7"/>
    <mergeCell ref="A12:B12"/>
    <mergeCell ref="A8:B8"/>
    <mergeCell ref="A9:B9"/>
    <mergeCell ref="A10:B10"/>
  </mergeCells>
  <printOptions/>
  <pageMargins left="0" right="0.11811023622047245" top="0.35433070866141736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grad1</dc:creator>
  <cp:keywords/>
  <dc:description/>
  <cp:lastModifiedBy>korisnik</cp:lastModifiedBy>
  <cp:lastPrinted>2015-12-04T10:56:15Z</cp:lastPrinted>
  <dcterms:created xsi:type="dcterms:W3CDTF">2010-11-05T12:02:31Z</dcterms:created>
  <dcterms:modified xsi:type="dcterms:W3CDTF">2015-12-07T06:42:54Z</dcterms:modified>
  <cp:category/>
  <cp:version/>
  <cp:contentType/>
  <cp:contentStatus/>
</cp:coreProperties>
</file>